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jylferije.zabeli\Desktop\"/>
    </mc:Choice>
  </mc:AlternateContent>
  <bookViews>
    <workbookView xWindow="-105" yWindow="-105" windowWidth="19425" windowHeight="10425"/>
  </bookViews>
  <sheets>
    <sheet name="PAGESAT" sheetId="6" r:id="rId1"/>
    <sheet name="PRANIMET" sheetId="12" r:id="rId2"/>
    <sheet name="L" sheetId="16" state="hidden" r:id="rId3"/>
  </sheets>
  <externalReferences>
    <externalReference r:id="rId4"/>
  </externalReferences>
  <definedNames>
    <definedName name="_xlnm.Print_Area" localSheetId="0">PAGESAT!$A$1:$I$3</definedName>
    <definedName name="_xlnm.Print_Area" localSheetId="1">PRANIMET!$A$1:$Q$3</definedName>
    <definedName name="_xlnm.Print_Titles" localSheetId="0">PAGESAT!$3:$3</definedName>
  </definedNames>
  <calcPr calcId="191029"/>
</workbook>
</file>

<file path=xl/calcChain.xml><?xml version="1.0" encoding="utf-8"?>
<calcChain xmlns="http://schemas.openxmlformats.org/spreadsheetml/2006/main">
  <c r="M10" i="12" l="1"/>
  <c r="M11" i="12"/>
  <c r="M12" i="12"/>
  <c r="M13" i="12"/>
  <c r="M14" i="12"/>
  <c r="M15" i="12"/>
  <c r="M9" i="12"/>
  <c r="M8" i="12"/>
  <c r="M7" i="12"/>
  <c r="D16" i="12" l="1"/>
  <c r="E16" i="12"/>
  <c r="F16" i="12"/>
  <c r="G16" i="12"/>
  <c r="H16" i="12"/>
  <c r="I16" i="12"/>
  <c r="J16" i="12"/>
  <c r="K16" i="12"/>
  <c r="L16" i="12"/>
  <c r="C16" i="12"/>
  <c r="B16" i="12"/>
  <c r="M5" i="12" l="1"/>
  <c r="M6" i="12"/>
  <c r="M4" i="12"/>
  <c r="M16" i="12" l="1"/>
  <c r="B5" i="12"/>
  <c r="B4" i="12"/>
  <c r="B3" i="12" l="1"/>
  <c r="A3" i="12"/>
  <c r="I17" i="6" l="1"/>
  <c r="H17" i="6"/>
  <c r="G17" i="6"/>
  <c r="F17" i="6"/>
  <c r="E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17" i="6" l="1"/>
  <c r="A1" i="12" l="1"/>
  <c r="A1" i="6" l="1"/>
</calcChain>
</file>

<file path=xl/sharedStrings.xml><?xml version="1.0" encoding="utf-8"?>
<sst xmlns="http://schemas.openxmlformats.org/spreadsheetml/2006/main" count="954" uniqueCount="883">
  <si>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</si>
  <si>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</si>
  <si>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</si>
  <si>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</si>
  <si>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</si>
  <si>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</si>
  <si>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</si>
  <si>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</si>
  <si>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</si>
  <si>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</si>
  <si>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</si>
  <si>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</si>
  <si>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</si>
  <si>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</si>
  <si>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</si>
  <si>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</si>
  <si>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</si>
  <si>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</si>
  <si>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</si>
  <si>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</si>
  <si>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</si>
  <si>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</si>
  <si>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</si>
  <si>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</si>
  <si>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</si>
  <si>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</si>
  <si>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</si>
  <si>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</si>
  <si>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</si>
  <si>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</si>
  <si>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</si>
  <si>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</si>
  <si>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</si>
  <si>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</si>
  <si>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</si>
  <si>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</si>
  <si>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</si>
  <si>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</si>
  <si>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</si>
  <si>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</si>
  <si>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</si>
  <si>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</si>
  <si>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</si>
  <si>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</si>
  <si>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</si>
  <si>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</si>
  <si>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</si>
  <si>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</si>
  <si>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</si>
  <si>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</si>
  <si>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</si>
  <si>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</si>
  <si>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</si>
  <si>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</si>
  <si>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</si>
  <si>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</si>
  <si>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</si>
  <si>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</si>
  <si>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</si>
  <si>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</si>
  <si>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</si>
  <si>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</si>
  <si>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</si>
  <si>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</si>
  <si>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</si>
  <si>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</si>
  <si>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</si>
  <si>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</si>
  <si>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</si>
  <si>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</si>
  <si>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</si>
  <si>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</si>
  <si>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</si>
  <si>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</si>
  <si>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</si>
  <si>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</si>
  <si>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</si>
  <si>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</si>
  <si>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</si>
  <si>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</si>
  <si>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</si>
  <si>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</si>
  <si>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</si>
  <si>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</si>
  <si>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</si>
  <si>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</si>
  <si>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</si>
  <si>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</si>
  <si>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</si>
  <si>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</si>
  <si>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</si>
  <si>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</si>
  <si>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</si>
  <si>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</si>
  <si>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</si>
  <si>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</si>
  <si>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</si>
  <si>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</si>
  <si>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</si>
  <si>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</si>
  <si>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</si>
  <si>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</si>
  <si>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</si>
  <si>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</si>
  <si>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</si>
  <si>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</si>
  <si>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</si>
  <si>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</si>
  <si>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</si>
  <si>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</si>
  <si>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</si>
  <si>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</si>
  <si>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</si>
  <si>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</si>
  <si>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</si>
  <si>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</si>
  <si>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</si>
  <si>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</si>
  <si>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</si>
  <si>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</si>
  <si>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</si>
  <si>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</si>
  <si>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</si>
  <si>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</si>
  <si>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</si>
  <si>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</si>
  <si>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</si>
  <si>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</si>
  <si>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</si>
  <si>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</si>
  <si>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</si>
  <si>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</si>
  <si>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</si>
  <si>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</si>
  <si>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</si>
  <si>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</si>
  <si>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</si>
  <si>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</si>
  <si>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</si>
  <si>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</si>
  <si>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</si>
  <si>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</si>
  <si>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</si>
  <si>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</si>
  <si>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</si>
  <si>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</si>
  <si>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</si>
  <si>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</si>
  <si>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</si>
  <si>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</si>
  <si>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</si>
  <si>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</si>
  <si>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</si>
  <si>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</si>
  <si>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</si>
  <si>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</si>
  <si>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</si>
  <si>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</si>
  <si>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</si>
  <si>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</si>
  <si>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</si>
  <si>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</si>
  <si>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</si>
  <si>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</si>
  <si>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</si>
  <si>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</si>
  <si>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</si>
  <si>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</si>
  <si>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</si>
  <si>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</si>
  <si>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</si>
  <si>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</si>
  <si>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</si>
  <si>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</si>
  <si>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</si>
  <si>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</si>
  <si>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</si>
  <si>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</si>
  <si>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</si>
  <si>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</si>
  <si>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</si>
  <si>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</si>
  <si>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</si>
  <si>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</si>
  <si>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</si>
  <si>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</si>
  <si>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</si>
  <si>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</si>
  <si>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</si>
  <si>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</si>
  <si>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</si>
  <si>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</si>
  <si>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</si>
  <si>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</si>
  <si>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</si>
  <si>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</si>
  <si>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</si>
  <si>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</si>
  <si>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</si>
  <si>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</si>
  <si>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</si>
  <si>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</si>
  <si>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</si>
  <si>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</si>
  <si>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</si>
  <si>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</si>
  <si>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</si>
  <si>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</si>
  <si>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</si>
  <si>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</si>
  <si>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</si>
  <si>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</si>
  <si>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</si>
  <si>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</si>
  <si>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</si>
  <si>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</si>
  <si>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</si>
  <si>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</si>
  <si>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</si>
  <si>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</si>
  <si>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</si>
  <si>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</si>
  <si>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</si>
  <si>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</si>
  <si>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</si>
  <si>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</si>
  <si>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</si>
  <si>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</si>
  <si>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</si>
  <si>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</si>
  <si>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</si>
  <si>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</si>
  <si>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</si>
  <si>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</si>
  <si>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</si>
  <si>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</si>
  <si>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</si>
  <si>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</si>
  <si>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</si>
  <si>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</si>
  <si>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</si>
  <si>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</si>
  <si>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</si>
  <si>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</si>
  <si>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</si>
  <si>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</si>
  <si>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</si>
  <si>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</si>
  <si>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</si>
  <si>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</si>
  <si>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</si>
  <si>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</si>
  <si>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</si>
  <si>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</si>
  <si>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</si>
  <si>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</si>
  <si>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</si>
  <si>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</si>
  <si>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</si>
  <si>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</si>
  <si>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</si>
  <si>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</si>
  <si>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</si>
  <si>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</si>
  <si>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</si>
  <si>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</si>
  <si>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</si>
  <si>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</si>
  <si>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</si>
  <si>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</si>
  <si>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</si>
  <si>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</si>
  <si>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</si>
  <si>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</si>
  <si>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</si>
  <si>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</si>
  <si>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</si>
  <si>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</si>
  <si>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</si>
  <si>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</si>
  <si>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</si>
  <si>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</si>
  <si>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</si>
  <si>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</si>
  <si>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</si>
  <si>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</si>
  <si>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</si>
  <si>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</si>
  <si>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</si>
  <si>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</si>
  <si>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</si>
  <si>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</si>
  <si>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</si>
  <si>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</si>
  <si>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</si>
  <si>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</si>
  <si>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</si>
  <si>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</si>
  <si>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</si>
  <si>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</si>
  <si>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</si>
  <si>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</si>
  <si>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</si>
  <si>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</si>
  <si>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</si>
  <si>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</si>
  <si>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</si>
  <si>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</si>
  <si>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</si>
  <si>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</si>
  <si>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</si>
  <si>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</si>
  <si>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</si>
  <si>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</si>
  <si>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</si>
  <si>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</si>
  <si>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</si>
  <si>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</si>
  <si>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</si>
  <si>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</si>
  <si>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</si>
  <si>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</si>
  <si>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</si>
  <si>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</si>
  <si>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</si>
  <si>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</si>
  <si>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</si>
  <si>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</si>
  <si>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</si>
  <si>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</si>
  <si>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</si>
  <si>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</si>
  <si>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</si>
  <si>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</si>
  <si>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</si>
  <si>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</si>
  <si>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</si>
  <si>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</si>
  <si>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</si>
  <si>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</si>
  <si>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</si>
  <si>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</si>
  <si>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</si>
  <si>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</si>
  <si>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</si>
  <si>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</si>
  <si>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</si>
  <si>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</si>
  <si>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</si>
  <si>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</si>
  <si>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</si>
  <si>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</si>
  <si>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</si>
  <si>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</si>
  <si>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</si>
  <si>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</si>
  <si>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</si>
  <si>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</si>
  <si>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</si>
  <si>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</si>
  <si>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</si>
  <si>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</si>
  <si>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</si>
  <si>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</si>
  <si>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</si>
  <si>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</si>
  <si>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</si>
  <si>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</si>
  <si>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</si>
  <si>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</si>
  <si>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</si>
  <si>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</si>
  <si>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</si>
  <si>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</si>
  <si>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</si>
  <si>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</si>
  <si>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</si>
  <si>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</si>
  <si>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</si>
  <si>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</si>
  <si>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</si>
  <si>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</si>
  <si>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</si>
  <si>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</si>
  <si>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</si>
  <si>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</si>
  <si>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</si>
  <si>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</si>
  <si>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</si>
  <si>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</si>
  <si>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</si>
  <si>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</si>
  <si>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</si>
  <si>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</si>
  <si>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</si>
  <si>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</si>
  <si>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</si>
  <si>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</si>
  <si>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</si>
  <si>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</si>
  <si>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</si>
  <si>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</si>
  <si>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</si>
  <si>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</si>
  <si>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</si>
  <si>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</si>
  <si>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</si>
  <si>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</si>
  <si>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</si>
  <si>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</si>
  <si>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</si>
  <si>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</si>
  <si>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</si>
  <si>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</si>
  <si>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</si>
  <si>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</si>
  <si>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</si>
  <si>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</si>
  <si>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</si>
  <si>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</si>
  <si>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</si>
  <si>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</si>
  <si>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</si>
  <si>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</si>
  <si>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</si>
  <si>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</si>
  <si>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</si>
  <si>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</si>
  <si>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</si>
  <si>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</si>
  <si>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</si>
  <si>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</si>
  <si>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</si>
  <si>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</si>
  <si>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</si>
  <si>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</si>
  <si>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</si>
  <si>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</si>
  <si>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</si>
  <si>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</si>
  <si>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</si>
  <si>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</si>
  <si>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</si>
  <si>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</si>
  <si>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</si>
  <si>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</si>
  <si>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</si>
  <si>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</si>
  <si>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</si>
  <si>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</si>
  <si>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</si>
  <si>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</si>
  <si>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</si>
  <si>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</si>
  <si>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</si>
  <si>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</si>
  <si>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</si>
  <si>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</si>
  <si>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</si>
  <si>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</si>
  <si>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</si>
  <si>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</si>
  <si>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</si>
  <si>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</si>
  <si>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</si>
  <si>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</si>
  <si>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</si>
  <si>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</si>
  <si>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</si>
  <si>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</si>
  <si>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</si>
  <si>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</si>
  <si>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</si>
  <si>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</si>
  <si>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</si>
  <si>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</si>
  <si>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</si>
  <si>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</si>
  <si>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</si>
  <si>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</si>
  <si>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</si>
  <si>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</si>
  <si>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</si>
  <si>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</si>
  <si>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</si>
  <si>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</si>
  <si>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</si>
  <si>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</si>
  <si>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</si>
  <si>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</si>
  <si>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</si>
  <si>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</si>
  <si>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</si>
  <si>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</si>
  <si>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</si>
  <si>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</si>
  <si>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</si>
  <si>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</si>
  <si>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</si>
  <si>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</si>
  <si>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</si>
  <si>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</si>
  <si>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</si>
  <si>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</si>
  <si>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</si>
  <si>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</si>
  <si>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</si>
  <si>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</si>
  <si>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</si>
  <si>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</si>
  <si>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</si>
  <si>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</si>
  <si>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</si>
  <si>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</si>
  <si>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</si>
  <si>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</si>
  <si>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</si>
  <si>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</si>
  <si>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</si>
  <si>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</si>
  <si>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</si>
  <si>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</si>
  <si>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</si>
  <si>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</si>
  <si>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</si>
  <si>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</si>
  <si>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</si>
  <si>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</si>
  <si>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</si>
  <si>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</si>
  <si>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</si>
  <si>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</si>
  <si>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</si>
  <si>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</si>
  <si>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</si>
  <si>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</si>
  <si>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</si>
  <si>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</si>
  <si>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</si>
  <si>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</si>
  <si>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</si>
  <si>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</si>
  <si>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</si>
  <si>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</si>
  <si>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</si>
  <si>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</si>
  <si>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</si>
  <si>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</si>
  <si>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</si>
  <si>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</si>
  <si>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</si>
  <si>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</si>
  <si>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</si>
  <si>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</si>
  <si>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</si>
  <si>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</si>
  <si>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</si>
  <si>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</si>
  <si>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</si>
  <si>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</si>
  <si>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</si>
  <si>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</si>
  <si>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</si>
  <si>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</si>
  <si>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</si>
  <si>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</si>
  <si>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</si>
  <si>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</si>
  <si>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</si>
  <si>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</si>
  <si>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</si>
  <si>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</si>
  <si>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</si>
  <si>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</si>
  <si>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</si>
  <si>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</si>
  <si>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</si>
  <si>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</si>
  <si>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</si>
  <si>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</si>
  <si>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</si>
  <si>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</si>
  <si>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</si>
  <si>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</si>
  <si>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</si>
  <si>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</si>
  <si>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</si>
  <si>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</si>
  <si>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</si>
  <si>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</si>
  <si>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</si>
  <si>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</si>
  <si>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</si>
  <si>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</si>
  <si>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</si>
  <si>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</si>
  <si>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</si>
  <si>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</si>
  <si>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</si>
  <si>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</si>
  <si>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</si>
  <si>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</si>
  <si>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</si>
  <si>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</si>
  <si>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</si>
  <si>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</si>
  <si>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</si>
  <si>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</si>
  <si>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</si>
  <si>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</si>
  <si>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</si>
  <si>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</si>
  <si>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</si>
  <si>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</si>
  <si>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</si>
  <si>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</si>
  <si>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</si>
  <si>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</si>
  <si>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</si>
  <si>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</si>
  <si>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</si>
  <si>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</si>
  <si>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</si>
  <si>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</si>
  <si>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</si>
  <si>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</si>
  <si>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</si>
  <si>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</si>
  <si>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</si>
  <si>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</si>
  <si>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</si>
  <si>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</si>
  <si>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</si>
  <si>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</si>
  <si>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</si>
  <si>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</si>
  <si>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</si>
  <si>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</si>
  <si>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</si>
  <si>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</si>
  <si>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</si>
  <si>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</si>
  <si>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</si>
  <si>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</si>
  <si>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</si>
  <si>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</si>
  <si>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</si>
  <si>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</si>
  <si>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</si>
  <si>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</si>
  <si>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</si>
  <si>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</si>
  <si>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</si>
  <si>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</si>
  <si>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</si>
  <si>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</si>
  <si>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</si>
  <si>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</si>
  <si>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</si>
  <si>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</si>
  <si>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</si>
  <si>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</si>
  <si>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</si>
  <si>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</si>
  <si>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</si>
  <si>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</si>
  <si>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</si>
  <si>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</si>
  <si>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</si>
  <si>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</si>
  <si>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</si>
  <si>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</si>
  <si>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</si>
  <si>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</si>
  <si>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</si>
  <si>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</si>
  <si>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</si>
  <si>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</si>
  <si>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</si>
  <si>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</si>
  <si>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</si>
  <si>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</si>
  <si>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</si>
  <si>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</si>
  <si>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</si>
  <si>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</si>
  <si>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</si>
  <si>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</si>
  <si>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</si>
  <si>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</si>
  <si>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</si>
  <si>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</si>
  <si>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</si>
  <si>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</si>
  <si>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</si>
  <si>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</si>
  <si>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</si>
  <si>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</si>
  <si>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</si>
  <si>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</si>
  <si>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</si>
  <si>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</si>
  <si>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</si>
  <si>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</si>
  <si>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</si>
  <si>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</si>
  <si>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</si>
  <si>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</si>
  <si>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</si>
  <si>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</si>
  <si>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</si>
  <si>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</si>
  <si>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</si>
  <si>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</si>
  <si>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</si>
  <si>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</si>
  <si>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</si>
  <si>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</si>
  <si>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</si>
  <si>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</si>
  <si>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</si>
  <si>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</si>
  <si>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</si>
  <si>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</si>
  <si>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</si>
  <si>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</si>
  <si>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</si>
  <si>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</si>
  <si>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</si>
  <si>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</si>
  <si>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</si>
  <si>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</si>
  <si>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</si>
  <si>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</si>
  <si>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</si>
  <si>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</si>
  <si>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</si>
  <si>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</si>
  <si>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</si>
  <si>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</si>
  <si>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</si>
  <si>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</si>
  <si>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</si>
  <si>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</si>
  <si>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</si>
  <si>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</si>
  <si>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</si>
  <si>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</si>
  <si>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</si>
  <si>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</si>
  <si>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</si>
  <si>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</si>
  <si>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</si>
  <si>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</si>
  <si>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</si>
  <si>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</si>
  <si>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</si>
  <si>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</si>
  <si>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</si>
  <si>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</si>
  <si>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</si>
  <si>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</si>
  <si>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</si>
  <si>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</si>
  <si>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</si>
  <si>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</si>
  <si>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</si>
  <si>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</si>
  <si>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</si>
  <si>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</si>
  <si>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</si>
  <si>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</si>
  <si>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</si>
  <si>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</si>
  <si>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</si>
  <si>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</si>
  <si>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</si>
  <si>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</si>
  <si>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</si>
  <si>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</si>
  <si>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</si>
  <si>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</si>
  <si>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</si>
  <si>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</si>
  <si>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</si>
  <si>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</si>
  <si>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</si>
  <si>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</si>
  <si>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</si>
  <si>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</si>
  <si>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</si>
  <si>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</si>
  <si>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</si>
  <si>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</si>
  <si>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</si>
  <si>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</si>
  <si>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</si>
  <si>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</si>
  <si>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</si>
  <si>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</si>
  <si>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</si>
  <si>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</si>
  <si>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</si>
  <si>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</si>
  <si>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</si>
  <si>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</si>
  <si>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</si>
  <si>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</si>
  <si>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</si>
  <si>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</si>
  <si>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</si>
  <si>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</si>
  <si>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</si>
  <si>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</si>
  <si>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</si>
  <si>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</si>
  <si>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</si>
  <si>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</si>
  <si>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</si>
  <si>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</si>
  <si>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</si>
  <si>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</si>
  <si>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</si>
  <si>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</si>
  <si>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</si>
  <si>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</si>
  <si>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</si>
  <si>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</si>
  <si>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</si>
  <si>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</si>
  <si>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</si>
  <si>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</si>
  <si>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</si>
  <si>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</si>
  <si>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</si>
  <si>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</si>
  <si>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</si>
  <si>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</si>
  <si>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</si>
  <si>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</si>
  <si>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</si>
  <si>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</si>
  <si>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</si>
  <si>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</si>
  <si>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</si>
  <si>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</si>
  <si>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</si>
  <si>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</si>
  <si>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</si>
  <si>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</si>
  <si>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</si>
  <si>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</si>
  <si>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</si>
  <si>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</si>
  <si>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</si>
  <si>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</si>
  <si>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</si>
  <si>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</si>
  <si>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</si>
  <si>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</si>
  <si>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</si>
  <si>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</si>
  <si>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</si>
  <si>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</si>
  <si>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</si>
  <si>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</si>
  <si>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</si>
  <si>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</si>
  <si>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</si>
  <si>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 xml:space="preserve">Participim nga donatoret  e jashtme </t>
  </si>
  <si>
    <t>Periudha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</si>
  <si>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</si>
  <si>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</si>
  <si>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</si>
  <si>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</si>
  <si>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</si>
  <si>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</si>
  <si>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</si>
  <si>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</si>
  <si>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Totali</t>
  </si>
  <si>
    <t>Të hyrat tjera</t>
  </si>
  <si>
    <t xml:space="preserve"> </t>
  </si>
  <si>
    <t>Pagesat Janar-Shkurt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</si>
</sst>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#,##0.00;[Red]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sz val="14"/>
      <name val="Arial"/>
      <family val="2"/>
    </font>
    <font>
      <b/>
      <u/>
      <sz val="15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7" applyBorder="0"/>
  </cellStyleXfs>
  <cellXfs count="10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5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5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5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5" fontId="17" fillId="35" borderId="12" xfId="1" applyNumberFormat="1" applyFont="1" applyFill="1" applyBorder="1" applyAlignment="1">
      <alignment horizontal="left" vertical="top" wrapText="1"/>
    </xf>
    <xf numFmtId="165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0" fillId="2" borderId="0" xfId="0" applyNumberFormat="1" applyFill="1"/>
    <xf numFmtId="3" fontId="0" fillId="0" borderId="12" xfId="1" applyNumberFormat="1" applyFont="1" applyBorder="1" applyProtection="1">
      <protection hidden="1"/>
    </xf>
    <xf numFmtId="0" fontId="0" fillId="0" borderId="12" xfId="0" applyBorder="1" applyProtection="1">
      <protection hidden="1"/>
    </xf>
    <xf numFmtId="166" fontId="29" fillId="0" borderId="0" xfId="0" applyNumberFormat="1" applyFont="1"/>
    <xf numFmtId="165" fontId="17" fillId="2" borderId="12" xfId="1" applyNumberFormat="1" applyFont="1" applyFill="1" applyBorder="1" applyAlignment="1" applyProtection="1">
      <alignment horizontal="center" wrapText="1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17" fillId="2" borderId="12" xfId="0" applyFont="1" applyFill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0" fontId="0" fillId="0" borderId="12" xfId="0" applyBorder="1"/>
    <xf numFmtId="0" fontId="17" fillId="34" borderId="12" xfId="0" applyFont="1" applyFill="1" applyBorder="1" applyProtection="1">
      <protection hidden="1"/>
    </xf>
    <xf numFmtId="165" fontId="17" fillId="34" borderId="12" xfId="1" applyNumberFormat="1" applyFont="1" applyFill="1" applyBorder="1" applyAlignment="1" applyProtection="1">
      <alignment horizontal="center"/>
      <protection hidden="1"/>
    </xf>
    <xf numFmtId="164" fontId="17" fillId="34" borderId="12" xfId="1" applyFont="1" applyFill="1" applyBorder="1" applyAlignment="1" applyProtection="1">
      <alignment horizontal="center"/>
      <protection hidden="1"/>
    </xf>
    <xf numFmtId="164" fontId="0" fillId="0" borderId="12" xfId="1" applyFont="1" applyBorder="1"/>
    <xf numFmtId="164" fontId="21" fillId="0" borderId="12" xfId="1" applyFont="1" applyBorder="1" applyAlignment="1" applyProtection="1">
      <protection hidden="1"/>
    </xf>
    <xf numFmtId="164" fontId="0" fillId="0" borderId="12" xfId="1" applyFont="1" applyBorder="1" applyProtection="1">
      <protection hidden="1"/>
    </xf>
    <xf numFmtId="164" fontId="21" fillId="0" borderId="12" xfId="1" applyFont="1" applyFill="1" applyBorder="1" applyAlignment="1" applyProtection="1">
      <protection hidden="1"/>
    </xf>
    <xf numFmtId="164" fontId="21" fillId="0" borderId="12" xfId="1" applyFont="1" applyBorder="1" applyAlignment="1" applyProtection="1">
      <alignment horizontal="right"/>
      <protection hidden="1"/>
    </xf>
    <xf numFmtId="164" fontId="0" fillId="0" borderId="12" xfId="1" applyFont="1" applyBorder="1" applyAlignment="1" applyProtection="1">
      <protection hidden="1"/>
    </xf>
    <xf numFmtId="164" fontId="0" fillId="0" borderId="12" xfId="1" applyFont="1" applyBorder="1" applyAlignment="1" applyProtection="1">
      <alignment horizontal="right"/>
      <protection hidden="1"/>
    </xf>
    <xf numFmtId="164" fontId="0" fillId="0" borderId="12" xfId="1" applyFont="1" applyFill="1" applyBorder="1" applyProtection="1">
      <protection hidden="1"/>
    </xf>
    <xf numFmtId="164" fontId="0" fillId="0" borderId="0" xfId="0" applyNumberFormat="1" applyProtection="1">
      <protection hidden="1"/>
    </xf>
    <xf numFmtId="164" fontId="17" fillId="34" borderId="12" xfId="1" applyFont="1" applyFill="1" applyBorder="1" applyProtection="1">
      <protection hidden="1"/>
    </xf>
    <xf numFmtId="164" fontId="26" fillId="0" borderId="12" xfId="1" applyFont="1" applyBorder="1" applyAlignment="1" applyProtection="1">
      <alignment horizontal="left"/>
      <protection hidden="1"/>
    </xf>
    <xf numFmtId="0" fontId="30" fillId="38" borderId="12" xfId="0" applyFont="1" applyFill="1" applyBorder="1" applyAlignment="1">
      <alignment horizontal="center" wrapText="1"/>
    </xf>
    <xf numFmtId="0" fontId="30" fillId="38" borderId="12" xfId="0" applyFont="1" applyFill="1" applyBorder="1" applyAlignment="1">
      <alignment horizontal="center" vertical="center" wrapText="1"/>
    </xf>
    <xf numFmtId="164" fontId="30" fillId="38" borderId="12" xfId="1" applyFont="1" applyFill="1" applyBorder="1" applyAlignment="1">
      <alignment horizontal="center" vertical="center" wrapText="1"/>
    </xf>
    <xf numFmtId="0" fontId="17" fillId="34" borderId="12" xfId="0" applyFont="1" applyFill="1" applyBorder="1"/>
    <xf numFmtId="164" fontId="17" fillId="34" borderId="12" xfId="1" applyFont="1" applyFill="1" applyBorder="1"/>
    <xf numFmtId="0" fontId="0" fillId="2" borderId="12" xfId="0" applyFill="1" applyBorder="1"/>
    <xf numFmtId="164" fontId="21" fillId="2" borderId="12" xfId="1" applyFont="1" applyFill="1" applyBorder="1" applyAlignment="1" applyProtection="1">
      <protection hidden="1"/>
    </xf>
    <xf numFmtId="164" fontId="0" fillId="2" borderId="12" xfId="1" applyFont="1" applyFill="1" applyBorder="1"/>
    <xf numFmtId="164" fontId="0" fillId="2" borderId="12" xfId="1" applyFont="1" applyFill="1" applyBorder="1" applyAlignment="1">
      <alignment horizontal="center"/>
    </xf>
    <xf numFmtId="0" fontId="17" fillId="2" borderId="13" xfId="0" applyFont="1" applyFill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164" fontId="17" fillId="34" borderId="12" xfId="1" applyFont="1" applyFill="1" applyBorder="1" applyAlignment="1" applyProtection="1">
      <alignment wrapText="1"/>
      <protection hidden="1"/>
    </xf>
    <xf numFmtId="165" fontId="17" fillId="34" borderId="12" xfId="1" applyNumberFormat="1" applyFont="1" applyFill="1" applyBorder="1" applyAlignment="1" applyProtection="1">
      <alignment horizontal="center" wrapText="1"/>
      <protection hidden="1"/>
    </xf>
    <xf numFmtId="164" fontId="17" fillId="34" borderId="12" xfId="1" applyFont="1" applyFill="1" applyBorder="1" applyAlignment="1" applyProtection="1">
      <alignment horizontal="center" wrapText="1"/>
      <protection hidden="1"/>
    </xf>
    <xf numFmtId="0" fontId="31" fillId="39" borderId="0" xfId="0" applyFont="1" applyFill="1" applyProtection="1">
      <protection hidden="1"/>
    </xf>
    <xf numFmtId="0" fontId="0" fillId="39" borderId="0" xfId="0" applyFill="1" applyProtection="1"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85725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Desktop/Per%20media/PER%20MED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  <sheetName val="Sheet1"/>
    </sheetNames>
    <sheetDataSet>
      <sheetData sheetId="0"/>
      <sheetData sheetId="1"/>
      <sheetData sheetId="2">
        <row r="1">
          <cell r="A1">
            <v>1</v>
          </cell>
        </row>
        <row r="8">
          <cell r="G8" t="str">
            <v>Viti</v>
          </cell>
          <cell r="H8" t="str">
            <v>Viti / Muaji</v>
          </cell>
        </row>
        <row r="18">
          <cell r="G18" t="str">
            <v>Godina</v>
          </cell>
          <cell r="H18" t="str">
            <v>Godina / Mesec</v>
          </cell>
        </row>
        <row r="28">
          <cell r="G28" t="str">
            <v>Year</v>
          </cell>
          <cell r="H28" t="str">
            <v>Year / Month</v>
          </cell>
        </row>
        <row r="231">
          <cell r="B231" t="str">
            <v>2023 Janar</v>
          </cell>
          <cell r="C231" t="str">
            <v>2023 Januar</v>
          </cell>
          <cell r="D231" t="str">
            <v>2023 January</v>
          </cell>
        </row>
        <row r="232">
          <cell r="B232" t="str">
            <v>2023 Shkurt</v>
          </cell>
          <cell r="C232" t="str">
            <v>2023 Februar</v>
          </cell>
          <cell r="D232" t="str">
            <v>2023 February</v>
          </cell>
        </row>
        <row r="243">
          <cell r="B243" t="str">
            <v>Gjithsej 2023</v>
          </cell>
          <cell r="C243" t="str">
            <v>Ukupno 2023</v>
          </cell>
          <cell r="D243" t="str">
            <v>2023 Total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0"/>
    <pageSetUpPr fitToPage="1"/>
  </sheetPr>
  <dimension ref="A1:K26"/>
  <sheetViews>
    <sheetView tabSelected="1" zoomScale="115" zoomScaleNormal="115" zoomScaleSheetLayoutView="80" workbookViewId="0">
      <pane xSplit="2" ySplit="3" topLeftCell="C4" activePane="bottomRight" state="frozen"/>
      <selection pane="topRight" activeCell="B1" sqref="B1"/>
      <selection pane="bottomLeft" activeCell="A6" sqref="A6"/>
      <selection pane="bottomRight" activeCell="D22" sqref="D22"/>
    </sheetView>
  </sheetViews>
  <sheetFormatPr defaultColWidth="9.140625" defaultRowHeight="15" x14ac:dyDescent="0.25"/>
  <cols>
    <col min="1" max="1" width="5.42578125" style="58" customWidth="1"/>
    <col min="2" max="2" width="15.7109375" style="58" customWidth="1"/>
    <col min="3" max="3" width="15.42578125" style="58" customWidth="1"/>
    <col min="4" max="4" width="10.85546875" style="58" customWidth="1"/>
    <col min="5" max="5" width="16.85546875" style="58" customWidth="1"/>
    <col min="6" max="6" width="18.5703125" style="58" customWidth="1"/>
    <col min="7" max="7" width="13.5703125" style="58" customWidth="1"/>
    <col min="8" max="8" width="14.7109375" style="58" customWidth="1"/>
    <col min="9" max="9" width="16.28515625" style="58" customWidth="1"/>
    <col min="10" max="10" width="9.140625" style="58"/>
    <col min="11" max="11" width="14.28515625" style="58" bestFit="1" customWidth="1"/>
    <col min="12" max="16384" width="9.140625" style="58"/>
  </cols>
  <sheetData>
    <row r="1" spans="1:11" ht="30.75" customHeight="1" x14ac:dyDescent="0.3">
      <c r="A1" s="55" t="str">
        <f>IF(L!$A$1=1,L!G2,IF(L!$A$1=2,L!G11,L!G21))</f>
        <v>Tabela 1: Pagesat</v>
      </c>
      <c r="B1" s="56"/>
      <c r="C1" s="57"/>
      <c r="D1" s="104" t="s">
        <v>609</v>
      </c>
      <c r="E1" s="57"/>
      <c r="F1" s="101" t="s">
        <v>882</v>
      </c>
      <c r="G1" s="102"/>
      <c r="H1" s="57"/>
      <c r="I1" s="57"/>
    </row>
    <row r="2" spans="1:11" ht="18.75" customHeight="1" x14ac:dyDescent="0.25">
      <c r="A2" s="63" t="s">
        <v>868</v>
      </c>
      <c r="B2" s="59"/>
      <c r="C2" s="59"/>
      <c r="D2" s="105"/>
      <c r="E2" s="60"/>
      <c r="F2" s="60"/>
      <c r="G2" s="60"/>
      <c r="H2" s="60"/>
      <c r="I2" s="60"/>
    </row>
    <row r="3" spans="1:11" ht="12.75" customHeight="1" x14ac:dyDescent="0.25">
      <c r="A3" s="96"/>
      <c r="B3" s="96" t="s">
        <v>870</v>
      </c>
      <c r="C3" s="68"/>
      <c r="D3" s="69"/>
      <c r="E3" s="70"/>
      <c r="F3" s="70"/>
      <c r="G3" s="70"/>
      <c r="H3" s="70"/>
      <c r="I3" s="70"/>
    </row>
    <row r="4" spans="1:11" ht="27" customHeight="1" x14ac:dyDescent="0.25">
      <c r="A4" s="97"/>
      <c r="B4" s="73">
        <v>2023</v>
      </c>
      <c r="C4" s="98" t="s">
        <v>173</v>
      </c>
      <c r="D4" s="99" t="s">
        <v>169</v>
      </c>
      <c r="E4" s="100" t="s">
        <v>0</v>
      </c>
      <c r="F4" s="100" t="s">
        <v>32</v>
      </c>
      <c r="G4" s="100" t="s">
        <v>33</v>
      </c>
      <c r="H4" s="100" t="s">
        <v>21</v>
      </c>
      <c r="I4" s="100" t="s">
        <v>35</v>
      </c>
      <c r="K4" s="84"/>
    </row>
    <row r="5" spans="1:11" x14ac:dyDescent="0.25">
      <c r="A5" s="103">
        <v>2023</v>
      </c>
      <c r="B5" s="66" t="str">
        <f>IF(L!$A$1=1,L!B231,IF(L!$A$1=2,L!C231,L!D231))</f>
        <v>2023 Janar</v>
      </c>
      <c r="C5" s="78">
        <f>SUM(E5:I5)</f>
        <v>1415008.38</v>
      </c>
      <c r="D5" s="65"/>
      <c r="E5" s="76">
        <v>861691.02</v>
      </c>
      <c r="F5" s="77">
        <v>553317.36</v>
      </c>
      <c r="G5" s="77"/>
      <c r="H5" s="77"/>
      <c r="I5" s="78"/>
    </row>
    <row r="6" spans="1:11" x14ac:dyDescent="0.25">
      <c r="A6" s="103"/>
      <c r="B6" s="66" t="str">
        <f>IF(L!$A$1=1,L!B232,IF(L!$A$1=2,L!C232,L!D232))</f>
        <v>2023 Shkurt</v>
      </c>
      <c r="C6" s="78">
        <f>SUM(E6:I6)</f>
        <v>2673381.46</v>
      </c>
      <c r="D6" s="65"/>
      <c r="E6" s="76">
        <v>1112270.3600000001</v>
      </c>
      <c r="F6" s="79">
        <v>1374378.44</v>
      </c>
      <c r="G6" s="76">
        <v>35241.39</v>
      </c>
      <c r="H6" s="79">
        <v>17745.349999999999</v>
      </c>
      <c r="I6" s="80">
        <v>133745.92000000001</v>
      </c>
    </row>
    <row r="7" spans="1:11" x14ac:dyDescent="0.25">
      <c r="A7" s="103"/>
      <c r="B7" s="66" t="str">
        <f>IF(L!$A$1=1,L!B233,IF(L!$A$1=2,L!C233,L!D233))</f>
        <v xml:space="preserve">2023 Mars </v>
      </c>
      <c r="C7" s="78">
        <f t="shared" ref="C7:C16" si="0">SUM(E7:I7)</f>
        <v>0</v>
      </c>
      <c r="D7" s="65"/>
      <c r="E7" s="93"/>
      <c r="F7" s="94"/>
      <c r="G7" s="94"/>
      <c r="H7" s="93"/>
      <c r="I7" s="94"/>
    </row>
    <row r="8" spans="1:11" x14ac:dyDescent="0.25">
      <c r="A8" s="103"/>
      <c r="B8" s="66" t="str">
        <f>IF(L!$A$1=1,L!B234,IF(L!$A$1=2,L!C234,L!D234))</f>
        <v>2023 Prill</v>
      </c>
      <c r="C8" s="78">
        <f t="shared" si="0"/>
        <v>0</v>
      </c>
      <c r="D8" s="65"/>
      <c r="E8" s="76"/>
      <c r="F8" s="77"/>
      <c r="G8" s="77"/>
      <c r="H8" s="77"/>
      <c r="I8" s="80"/>
    </row>
    <row r="9" spans="1:11" x14ac:dyDescent="0.25">
      <c r="A9" s="103"/>
      <c r="B9" s="66" t="str">
        <f>IF(L!$A$1=1,L!B235,IF(L!$A$1=2,L!C235,L!D235))</f>
        <v>2023 Maj</v>
      </c>
      <c r="C9" s="78">
        <f t="shared" si="0"/>
        <v>0</v>
      </c>
      <c r="D9" s="65"/>
      <c r="E9" s="81"/>
      <c r="F9" s="81"/>
      <c r="G9" s="81"/>
      <c r="H9" s="81"/>
      <c r="I9" s="76"/>
    </row>
    <row r="10" spans="1:11" x14ac:dyDescent="0.25">
      <c r="A10" s="103"/>
      <c r="B10" s="66" t="str">
        <f>IF(L!$A$1=1,L!B236,IF(L!$A$1=2,L!C236,L!D236))</f>
        <v>2023 Qershor</v>
      </c>
      <c r="C10" s="78">
        <f t="shared" si="0"/>
        <v>0</v>
      </c>
      <c r="D10" s="65"/>
      <c r="E10" s="81"/>
      <c r="F10" s="81"/>
      <c r="G10" s="81"/>
      <c r="H10" s="76"/>
      <c r="I10" s="76"/>
    </row>
    <row r="11" spans="1:11" x14ac:dyDescent="0.25">
      <c r="A11" s="103"/>
      <c r="B11" s="66" t="str">
        <f>IF(L!$A$1=1,L!B237,IF(L!$A$1=2,L!C237,L!D237))</f>
        <v>2023 Korrik</v>
      </c>
      <c r="C11" s="78">
        <f t="shared" si="0"/>
        <v>0</v>
      </c>
      <c r="D11" s="65"/>
      <c r="E11" s="76"/>
      <c r="F11" s="78"/>
      <c r="G11" s="81"/>
      <c r="H11" s="78"/>
      <c r="I11" s="82"/>
    </row>
    <row r="12" spans="1:11" x14ac:dyDescent="0.25">
      <c r="A12" s="103"/>
      <c r="B12" s="66" t="str">
        <f>IF(L!$A$1=1,L!B238,IF(L!$A$1=2,L!C238,L!D238))</f>
        <v>2023 Gusht</v>
      </c>
      <c r="C12" s="78">
        <f t="shared" si="0"/>
        <v>0</v>
      </c>
      <c r="D12" s="65"/>
      <c r="E12" s="76"/>
      <c r="F12" s="78"/>
      <c r="G12" s="78"/>
      <c r="H12" s="78"/>
      <c r="I12" s="82"/>
    </row>
    <row r="13" spans="1:11" x14ac:dyDescent="0.25">
      <c r="A13" s="103"/>
      <c r="B13" s="66" t="str">
        <f>IF(L!$A$1=1,L!B239,IF(L!$A$1=2,L!C239,L!D239))</f>
        <v>2023 Shtator</v>
      </c>
      <c r="C13" s="78">
        <f t="shared" si="0"/>
        <v>0</v>
      </c>
      <c r="D13" s="65"/>
      <c r="E13" s="78"/>
      <c r="F13" s="78"/>
      <c r="G13" s="78"/>
      <c r="H13" s="78"/>
      <c r="I13" s="78"/>
    </row>
    <row r="14" spans="1:11" x14ac:dyDescent="0.25">
      <c r="A14" s="103"/>
      <c r="B14" s="66" t="str">
        <f>IF(L!$A$1=1,L!B240,IF(L!$A$1=2,L!C240,L!D240))</f>
        <v>2023 Tetor</v>
      </c>
      <c r="C14" s="78">
        <f t="shared" si="0"/>
        <v>0</v>
      </c>
      <c r="D14" s="71"/>
      <c r="E14" s="76"/>
      <c r="F14" s="78"/>
      <c r="G14" s="78"/>
      <c r="H14" s="76"/>
      <c r="I14" s="78"/>
    </row>
    <row r="15" spans="1:11" x14ac:dyDescent="0.25">
      <c r="A15" s="103"/>
      <c r="B15" s="66" t="str">
        <f>IF(L!$A$1=1,L!B241,IF(L!$A$1=2,L!C241,L!D241))</f>
        <v xml:space="preserve">2023 Nëntor </v>
      </c>
      <c r="C15" s="78">
        <f t="shared" si="0"/>
        <v>0</v>
      </c>
      <c r="D15" s="71"/>
      <c r="E15" s="83"/>
      <c r="F15" s="78"/>
      <c r="G15" s="76"/>
      <c r="H15" s="78"/>
      <c r="I15" s="78"/>
    </row>
    <row r="16" spans="1:11" ht="15.75" x14ac:dyDescent="0.25">
      <c r="A16" s="103"/>
      <c r="B16" s="66" t="str">
        <f>IF(L!$A$1=1,L!B242,IF(L!$A$1=2,L!C242,L!D242))</f>
        <v>2023 Dhjetor</v>
      </c>
      <c r="C16" s="78">
        <f t="shared" si="0"/>
        <v>0</v>
      </c>
      <c r="D16" s="71"/>
      <c r="E16" s="86"/>
      <c r="F16" s="78"/>
      <c r="G16" s="78"/>
      <c r="H16" s="76"/>
      <c r="I16" s="78"/>
    </row>
    <row r="17" spans="1:9" x14ac:dyDescent="0.25">
      <c r="A17" s="103"/>
      <c r="B17" s="73" t="str">
        <f>IF(L!$A$1=1,L!B243,IF(L!$A$1=2,L!C243,L!D243))</f>
        <v>Gjithsej 2023</v>
      </c>
      <c r="C17" s="85">
        <f>SUM(C5:C16)</f>
        <v>4088389.84</v>
      </c>
      <c r="D17" s="74"/>
      <c r="E17" s="75">
        <f>SUM(E5:E16)</f>
        <v>1973961.3800000001</v>
      </c>
      <c r="F17" s="75">
        <f t="shared" ref="F17:I17" si="1">SUM(F5:F16)</f>
        <v>1927695.7999999998</v>
      </c>
      <c r="G17" s="75">
        <f t="shared" si="1"/>
        <v>35241.39</v>
      </c>
      <c r="H17" s="75">
        <f t="shared" si="1"/>
        <v>17745.349999999999</v>
      </c>
      <c r="I17" s="75">
        <f t="shared" si="1"/>
        <v>133745.92000000001</v>
      </c>
    </row>
    <row r="26" spans="1:9" x14ac:dyDescent="0.25">
      <c r="F26" s="58" t="s">
        <v>881</v>
      </c>
    </row>
  </sheetData>
  <mergeCells count="2">
    <mergeCell ref="A5:A17"/>
    <mergeCell ref="D1:D2"/>
  </mergeCells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0"/>
    <pageSetUpPr fitToPage="1"/>
  </sheetPr>
  <dimension ref="A1:S102"/>
  <sheetViews>
    <sheetView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D1" sqref="D1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4" style="1" customWidth="1"/>
    <col min="5" max="5" width="21.42578125" style="1" customWidth="1"/>
    <col min="6" max="6" width="15.42578125" style="1" customWidth="1"/>
    <col min="7" max="7" width="16" customWidth="1"/>
    <col min="8" max="8" width="14" customWidth="1"/>
    <col min="9" max="9" width="15.42578125" customWidth="1"/>
    <col min="10" max="10" width="15.5703125" customWidth="1"/>
    <col min="11" max="11" width="16" customWidth="1"/>
    <col min="12" max="12" width="14.5703125" customWidth="1"/>
    <col min="13" max="13" width="18.42578125" customWidth="1"/>
    <col min="15" max="15" width="19.7109375" customWidth="1"/>
    <col min="16" max="16" width="13" customWidth="1"/>
    <col min="18" max="18" width="14" customWidth="1"/>
    <col min="19" max="19" width="13.42578125" customWidth="1"/>
  </cols>
  <sheetData>
    <row r="1" spans="1:19" s="2" customFormat="1" ht="26.25" customHeight="1" x14ac:dyDescent="0.3">
      <c r="A1" s="9" t="str">
        <f>IF(L!$A$1=1,L!G6,IF(L!$A$1=2,L!G16,L!G26))</f>
        <v>Tabela 2: Pranimet</v>
      </c>
      <c r="B1" s="9"/>
      <c r="D1" s="3"/>
      <c r="E1" s="101" t="s">
        <v>882</v>
      </c>
      <c r="F1" s="102"/>
    </row>
    <row r="2" spans="1:19" s="2" customFormat="1" ht="17.25" customHeight="1" x14ac:dyDescent="0.25">
      <c r="A2" s="61" t="s">
        <v>868</v>
      </c>
      <c r="E2" s="3"/>
      <c r="F2" s="3"/>
    </row>
    <row r="3" spans="1:19" s="1" customFormat="1" ht="82.5" customHeight="1" x14ac:dyDescent="0.25">
      <c r="A3" s="62" t="str">
        <f>IF([1]L!$A$1=1,[1]L!G8,IF([1]L!$A$1=2,[1]L!G18,[1]L!G28))</f>
        <v>Viti</v>
      </c>
      <c r="B3" s="62" t="str">
        <f>IF([1]L!$A$1=1,[1]L!H8,IF([1]L!$A$1=2,[1]L!H18,[1]L!H28))</f>
        <v>Viti / Muaji</v>
      </c>
      <c r="C3" s="87" t="s">
        <v>871</v>
      </c>
      <c r="D3" s="88" t="s">
        <v>872</v>
      </c>
      <c r="E3" s="88" t="s">
        <v>873</v>
      </c>
      <c r="F3" s="88" t="s">
        <v>874</v>
      </c>
      <c r="G3" s="88" t="s">
        <v>875</v>
      </c>
      <c r="H3" s="88" t="s">
        <v>876</v>
      </c>
      <c r="I3" s="89" t="s">
        <v>877</v>
      </c>
      <c r="J3" s="88" t="s">
        <v>878</v>
      </c>
      <c r="K3" s="54" t="s">
        <v>869</v>
      </c>
      <c r="L3" s="54" t="s">
        <v>880</v>
      </c>
      <c r="M3" s="54" t="s">
        <v>879</v>
      </c>
    </row>
    <row r="4" spans="1:19" s="2" customFormat="1" x14ac:dyDescent="0.25">
      <c r="A4" s="92"/>
      <c r="B4" s="72" t="str">
        <f>IF([1]L!$A$1=1,[1]L!B231,IF([1]L!$A$1=2,[1]L!C231,[1]L!D231))</f>
        <v>2023 Janar</v>
      </c>
      <c r="C4" s="94">
        <v>13678.8</v>
      </c>
      <c r="D4" s="95"/>
      <c r="E4" s="95">
        <v>92700</v>
      </c>
      <c r="F4" s="95">
        <v>167275.29999999999</v>
      </c>
      <c r="G4" s="94">
        <v>2680</v>
      </c>
      <c r="H4" s="94">
        <v>24315.5</v>
      </c>
      <c r="I4" s="94">
        <v>19740.36</v>
      </c>
      <c r="J4" s="94">
        <v>59514.93</v>
      </c>
      <c r="K4" s="94"/>
      <c r="L4" s="94"/>
      <c r="M4" s="94">
        <f>C4+D4+E4+F4+G4+H4+I4+J4+K4+L4</f>
        <v>379904.88999999996</v>
      </c>
    </row>
    <row r="5" spans="1:19" s="2" customFormat="1" x14ac:dyDescent="0.25">
      <c r="A5" s="92"/>
      <c r="B5" s="72" t="str">
        <f>IF([1]L!$A$1=1,[1]L!B232,IF([1]L!$A$1=2,[1]L!C232,[1]L!D232))</f>
        <v>2023 Shkurt</v>
      </c>
      <c r="C5" s="94">
        <v>35495.699999999997</v>
      </c>
      <c r="D5" s="95">
        <v>563.04</v>
      </c>
      <c r="E5" s="95">
        <v>94257.2</v>
      </c>
      <c r="F5" s="95">
        <v>234965.6</v>
      </c>
      <c r="G5" s="94">
        <v>2741</v>
      </c>
      <c r="H5" s="94">
        <v>38215.5</v>
      </c>
      <c r="I5" s="94">
        <v>23988.94</v>
      </c>
      <c r="J5" s="94">
        <v>57376.37</v>
      </c>
      <c r="K5" s="94"/>
      <c r="L5" s="94">
        <v>548.9</v>
      </c>
      <c r="M5" s="94">
        <f t="shared" ref="M5:M15" si="0">C5+D5+E5+F5+G5+H5+I5+J5+K5+L5</f>
        <v>488152.25000000006</v>
      </c>
    </row>
    <row r="6" spans="1:19" s="2" customFormat="1" ht="16.5" x14ac:dyDescent="0.3">
      <c r="A6" s="92"/>
      <c r="B6" s="72"/>
      <c r="C6" s="94"/>
      <c r="D6" s="95"/>
      <c r="E6" s="95"/>
      <c r="F6" s="95"/>
      <c r="G6" s="94"/>
      <c r="H6" s="94"/>
      <c r="I6" s="94"/>
      <c r="J6" s="94"/>
      <c r="K6" s="94"/>
      <c r="L6" s="94"/>
      <c r="M6" s="94">
        <f t="shared" si="0"/>
        <v>0</v>
      </c>
      <c r="R6" s="67"/>
      <c r="S6" s="67"/>
    </row>
    <row r="7" spans="1:19" s="2" customFormat="1" x14ac:dyDescent="0.25">
      <c r="A7" s="92"/>
      <c r="B7" s="92"/>
      <c r="C7" s="94"/>
      <c r="D7" s="95"/>
      <c r="E7" s="95"/>
      <c r="F7" s="95"/>
      <c r="G7" s="94"/>
      <c r="H7" s="94"/>
      <c r="I7" s="94"/>
      <c r="J7" s="94"/>
      <c r="K7" s="94"/>
      <c r="L7" s="94"/>
      <c r="M7" s="94">
        <f t="shared" si="0"/>
        <v>0</v>
      </c>
      <c r="O7" s="64"/>
    </row>
    <row r="8" spans="1:19" s="2" customFormat="1" x14ac:dyDescent="0.25">
      <c r="A8" s="92"/>
      <c r="B8" s="92"/>
      <c r="C8" s="94"/>
      <c r="D8" s="95"/>
      <c r="E8" s="95"/>
      <c r="F8" s="95"/>
      <c r="G8" s="94"/>
      <c r="H8" s="94"/>
      <c r="I8" s="94"/>
      <c r="J8" s="94"/>
      <c r="K8" s="94"/>
      <c r="L8" s="94"/>
      <c r="M8" s="94">
        <f t="shared" si="0"/>
        <v>0</v>
      </c>
    </row>
    <row r="9" spans="1:19" s="2" customFormat="1" x14ac:dyDescent="0.25">
      <c r="A9" s="92"/>
      <c r="B9" s="92"/>
      <c r="C9" s="94"/>
      <c r="D9" s="95"/>
      <c r="E9" s="95"/>
      <c r="F9" s="95"/>
      <c r="G9" s="94"/>
      <c r="H9" s="94"/>
      <c r="I9" s="94"/>
      <c r="J9" s="94"/>
      <c r="K9" s="94"/>
      <c r="L9" s="94"/>
      <c r="M9" s="94">
        <f t="shared" si="0"/>
        <v>0</v>
      </c>
    </row>
    <row r="10" spans="1:19" s="2" customFormat="1" x14ac:dyDescent="0.25">
      <c r="A10" s="92"/>
      <c r="B10" s="92"/>
      <c r="C10" s="94"/>
      <c r="D10" s="95"/>
      <c r="E10" s="95"/>
      <c r="F10" s="95"/>
      <c r="G10" s="94"/>
      <c r="H10" s="94"/>
      <c r="I10" s="94"/>
      <c r="J10" s="94"/>
      <c r="K10" s="94"/>
      <c r="L10" s="94"/>
      <c r="M10" s="94">
        <f t="shared" si="0"/>
        <v>0</v>
      </c>
    </row>
    <row r="11" spans="1:19" s="2" customFormat="1" x14ac:dyDescent="0.25">
      <c r="A11" s="92"/>
      <c r="B11" s="92"/>
      <c r="C11" s="94"/>
      <c r="D11" s="95"/>
      <c r="E11" s="95"/>
      <c r="F11" s="95"/>
      <c r="G11" s="94"/>
      <c r="H11" s="94"/>
      <c r="I11" s="94"/>
      <c r="J11" s="94"/>
      <c r="K11" s="94"/>
      <c r="L11" s="94"/>
      <c r="M11" s="94">
        <f t="shared" si="0"/>
        <v>0</v>
      </c>
    </row>
    <row r="12" spans="1:19" s="2" customFormat="1" x14ac:dyDescent="0.25">
      <c r="A12" s="92"/>
      <c r="B12" s="92"/>
      <c r="C12" s="94"/>
      <c r="D12" s="95"/>
      <c r="E12" s="95"/>
      <c r="F12" s="95"/>
      <c r="G12" s="94"/>
      <c r="H12" s="94"/>
      <c r="I12" s="94"/>
      <c r="J12" s="94"/>
      <c r="K12" s="94"/>
      <c r="L12" s="94"/>
      <c r="M12" s="94">
        <f t="shared" si="0"/>
        <v>0</v>
      </c>
    </row>
    <row r="13" spans="1:19" s="2" customFormat="1" x14ac:dyDescent="0.25">
      <c r="A13" s="92"/>
      <c r="B13" s="92"/>
      <c r="C13" s="94"/>
      <c r="D13" s="95"/>
      <c r="E13" s="95"/>
      <c r="F13" s="95"/>
      <c r="G13" s="94"/>
      <c r="H13" s="94"/>
      <c r="I13" s="94"/>
      <c r="J13" s="94"/>
      <c r="K13" s="94"/>
      <c r="L13" s="94"/>
      <c r="M13" s="94">
        <f t="shared" si="0"/>
        <v>0</v>
      </c>
    </row>
    <row r="14" spans="1:19" s="2" customFormat="1" x14ac:dyDescent="0.25">
      <c r="A14" s="92"/>
      <c r="B14" s="92"/>
      <c r="C14" s="94"/>
      <c r="D14" s="95"/>
      <c r="E14" s="95"/>
      <c r="F14" s="95"/>
      <c r="G14" s="94"/>
      <c r="H14" s="94"/>
      <c r="I14" s="94"/>
      <c r="J14" s="94"/>
      <c r="K14" s="94"/>
      <c r="L14" s="94"/>
      <c r="M14" s="94">
        <f t="shared" si="0"/>
        <v>0</v>
      </c>
    </row>
    <row r="15" spans="1:19" s="2" customFormat="1" x14ac:dyDescent="0.25">
      <c r="A15" s="92"/>
      <c r="B15" s="92"/>
      <c r="C15" s="94"/>
      <c r="D15" s="95"/>
      <c r="E15" s="95"/>
      <c r="F15" s="95"/>
      <c r="G15" s="94"/>
      <c r="H15" s="94"/>
      <c r="I15" s="94"/>
      <c r="J15" s="94"/>
      <c r="K15" s="94"/>
      <c r="L15" s="94"/>
      <c r="M15" s="94">
        <f t="shared" si="0"/>
        <v>0</v>
      </c>
    </row>
    <row r="16" spans="1:19" s="2" customFormat="1" x14ac:dyDescent="0.25">
      <c r="A16" s="92"/>
      <c r="B16" s="90" t="str">
        <f>IF([1]L!$A$1=1,[1]L!B243,IF([1]L!$A$1=2,[1]L!C243,[1]L!D243))</f>
        <v>Gjithsej 2023</v>
      </c>
      <c r="C16" s="91">
        <f>C4+C5+C6+C7+C8+C9+C10+C11+C12+C13+C14+C15</f>
        <v>49174.5</v>
      </c>
      <c r="D16" s="91">
        <f t="shared" ref="D16:M16" si="1">D4+D5+D6+D7+D8+D9+D10+D11+D12+D13+D14+D15</f>
        <v>563.04</v>
      </c>
      <c r="E16" s="91">
        <f t="shared" si="1"/>
        <v>186957.2</v>
      </c>
      <c r="F16" s="91">
        <f t="shared" si="1"/>
        <v>402240.9</v>
      </c>
      <c r="G16" s="91">
        <f t="shared" si="1"/>
        <v>5421</v>
      </c>
      <c r="H16" s="91">
        <f t="shared" si="1"/>
        <v>62531</v>
      </c>
      <c r="I16" s="91">
        <f t="shared" si="1"/>
        <v>43729.3</v>
      </c>
      <c r="J16" s="91">
        <f t="shared" si="1"/>
        <v>116891.3</v>
      </c>
      <c r="K16" s="91">
        <f t="shared" si="1"/>
        <v>0</v>
      </c>
      <c r="L16" s="91">
        <f t="shared" si="1"/>
        <v>548.9</v>
      </c>
      <c r="M16" s="91">
        <f t="shared" si="1"/>
        <v>868057.14</v>
      </c>
    </row>
    <row r="17" spans="4:6" s="2" customFormat="1" x14ac:dyDescent="0.25">
      <c r="D17" s="3"/>
      <c r="E17" s="3"/>
      <c r="F17" s="3"/>
    </row>
    <row r="18" spans="4:6" s="2" customFormat="1" x14ac:dyDescent="0.25">
      <c r="D18" s="3"/>
      <c r="E18" s="3"/>
      <c r="F18" s="3"/>
    </row>
    <row r="19" spans="4:6" s="2" customFormat="1" x14ac:dyDescent="0.25">
      <c r="D19" s="3"/>
      <c r="E19" s="3"/>
      <c r="F19" s="3"/>
    </row>
    <row r="20" spans="4:6" s="2" customFormat="1" x14ac:dyDescent="0.25">
      <c r="D20" s="3"/>
      <c r="E20" s="3"/>
      <c r="F20" s="3"/>
    </row>
    <row r="21" spans="4:6" s="2" customFormat="1" x14ac:dyDescent="0.25">
      <c r="D21" s="3"/>
      <c r="E21" s="3"/>
      <c r="F21" s="3"/>
    </row>
    <row r="22" spans="4:6" s="2" customFormat="1" x14ac:dyDescent="0.25">
      <c r="D22" s="3"/>
      <c r="E22" s="3"/>
      <c r="F22" s="3"/>
    </row>
    <row r="23" spans="4:6" s="2" customFormat="1" x14ac:dyDescent="0.25">
      <c r="D23" s="3"/>
      <c r="E23" s="3"/>
      <c r="F23" s="3"/>
    </row>
    <row r="24" spans="4:6" s="2" customFormat="1" x14ac:dyDescent="0.25">
      <c r="D24" s="3"/>
      <c r="E24" s="3"/>
      <c r="F24" s="3"/>
    </row>
    <row r="25" spans="4:6" s="2" customFormat="1" x14ac:dyDescent="0.25">
      <c r="D25" s="3"/>
      <c r="E25" s="3"/>
      <c r="F25" s="3"/>
    </row>
    <row r="26" spans="4:6" s="2" customFormat="1" x14ac:dyDescent="0.25">
      <c r="D26" s="3"/>
      <c r="E26" s="3"/>
      <c r="F26" s="3"/>
    </row>
    <row r="27" spans="4:6" s="2" customFormat="1" x14ac:dyDescent="0.25">
      <c r="D27" s="3"/>
      <c r="E27" s="3"/>
      <c r="F27" s="3"/>
    </row>
    <row r="28" spans="4:6" s="2" customFormat="1" x14ac:dyDescent="0.25">
      <c r="D28" s="3"/>
      <c r="E28" s="3"/>
      <c r="F28" s="3"/>
    </row>
    <row r="29" spans="4:6" s="2" customFormat="1" x14ac:dyDescent="0.25">
      <c r="D29" s="3"/>
      <c r="E29" s="3"/>
      <c r="F29" s="3"/>
    </row>
    <row r="30" spans="4:6" s="2" customFormat="1" x14ac:dyDescent="0.25">
      <c r="D30" s="3"/>
      <c r="E30" s="3"/>
      <c r="F30" s="3"/>
    </row>
    <row r="31" spans="4:6" s="2" customFormat="1" x14ac:dyDescent="0.25">
      <c r="D31" s="3"/>
      <c r="E31" s="3"/>
      <c r="F31" s="3"/>
    </row>
    <row r="32" spans="4:6" s="2" customFormat="1" x14ac:dyDescent="0.25">
      <c r="D32" s="3"/>
      <c r="E32" s="3"/>
      <c r="F32" s="3"/>
    </row>
    <row r="33" spans="4:6" s="2" customFormat="1" x14ac:dyDescent="0.25">
      <c r="D33" s="3"/>
      <c r="E33" s="3"/>
      <c r="F33" s="3"/>
    </row>
    <row r="34" spans="4:6" s="2" customFormat="1" x14ac:dyDescent="0.25">
      <c r="D34" s="3"/>
      <c r="E34" s="3"/>
      <c r="F34" s="3"/>
    </row>
    <row r="35" spans="4:6" s="2" customFormat="1" x14ac:dyDescent="0.25">
      <c r="D35" s="3"/>
      <c r="E35" s="3"/>
      <c r="F35" s="3"/>
    </row>
    <row r="36" spans="4:6" s="2" customFormat="1" x14ac:dyDescent="0.25">
      <c r="D36" s="3"/>
      <c r="E36" s="3"/>
      <c r="F36" s="3"/>
    </row>
    <row r="37" spans="4:6" s="2" customFormat="1" x14ac:dyDescent="0.25">
      <c r="D37" s="3"/>
      <c r="E37" s="3"/>
      <c r="F37" s="3"/>
    </row>
    <row r="38" spans="4:6" s="2" customFormat="1" x14ac:dyDescent="0.25">
      <c r="D38" s="3"/>
      <c r="E38" s="3"/>
      <c r="F38" s="3"/>
    </row>
    <row r="39" spans="4:6" s="2" customFormat="1" x14ac:dyDescent="0.25">
      <c r="D39" s="3"/>
      <c r="E39" s="3"/>
      <c r="F39" s="3"/>
    </row>
    <row r="40" spans="4:6" s="2" customFormat="1" x14ac:dyDescent="0.25">
      <c r="D40" s="3"/>
      <c r="E40" s="3"/>
      <c r="F40" s="3"/>
    </row>
    <row r="41" spans="4:6" s="2" customFormat="1" x14ac:dyDescent="0.25">
      <c r="D41" s="3"/>
      <c r="E41" s="3"/>
      <c r="F41" s="3"/>
    </row>
    <row r="42" spans="4:6" s="2" customFormat="1" x14ac:dyDescent="0.25">
      <c r="D42" s="3"/>
      <c r="E42" s="3"/>
      <c r="F42" s="3"/>
    </row>
    <row r="43" spans="4:6" s="2" customFormat="1" x14ac:dyDescent="0.25">
      <c r="D43" s="3"/>
      <c r="E43" s="3"/>
      <c r="F43" s="3"/>
    </row>
    <row r="44" spans="4:6" s="2" customFormat="1" x14ac:dyDescent="0.25">
      <c r="D44" s="3"/>
      <c r="E44" s="3"/>
      <c r="F44" s="3"/>
    </row>
    <row r="45" spans="4:6" s="2" customFormat="1" x14ac:dyDescent="0.25">
      <c r="D45" s="3"/>
      <c r="E45" s="3"/>
      <c r="F45" s="3"/>
    </row>
    <row r="46" spans="4:6" s="2" customFormat="1" x14ac:dyDescent="0.25">
      <c r="D46" s="3"/>
      <c r="E46" s="3"/>
      <c r="F46" s="3"/>
    </row>
    <row r="47" spans="4:6" s="2" customFormat="1" x14ac:dyDescent="0.25">
      <c r="D47" s="3"/>
      <c r="E47" s="3"/>
      <c r="F47" s="3"/>
    </row>
    <row r="48" spans="4:6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18" s="2" customFormat="1" x14ac:dyDescent="0.25">
      <c r="D97" s="3"/>
      <c r="E97" s="3"/>
      <c r="F97" s="3"/>
    </row>
    <row r="98" spans="4:18" s="2" customFormat="1" x14ac:dyDescent="0.25">
      <c r="D98" s="3"/>
      <c r="E98" s="3"/>
      <c r="F98" s="3"/>
    </row>
    <row r="99" spans="4:18" s="2" customFormat="1" x14ac:dyDescent="0.25">
      <c r="D99" s="3"/>
      <c r="E99" s="3"/>
      <c r="F99" s="3"/>
    </row>
    <row r="100" spans="4:18" s="2" customFormat="1" x14ac:dyDescent="0.25">
      <c r="D100" s="3"/>
      <c r="E100" s="3"/>
      <c r="F100" s="3"/>
    </row>
    <row r="101" spans="4:18" s="2" customFormat="1" x14ac:dyDescent="0.25">
      <c r="D101" s="3"/>
      <c r="E101" s="3"/>
      <c r="F101" s="3"/>
    </row>
    <row r="102" spans="4:18" s="2" customFormat="1" x14ac:dyDescent="0.25">
      <c r="D102" s="3"/>
      <c r="E102" s="3"/>
      <c r="F102" s="3"/>
      <c r="N102"/>
      <c r="O102"/>
      <c r="P102"/>
      <c r="Q102"/>
      <c r="R102"/>
    </row>
  </sheetData>
  <pageMargins left="0.25" right="0.25" top="0.75" bottom="0.75" header="0.3" footer="0.3"/>
  <pageSetup paperSize="9"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85725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Gjylferije Zabeli</cp:lastModifiedBy>
  <cp:lastPrinted>2021-12-09T08:29:01Z</cp:lastPrinted>
  <dcterms:created xsi:type="dcterms:W3CDTF">2015-03-12T08:53:45Z</dcterms:created>
  <dcterms:modified xsi:type="dcterms:W3CDTF">2023-10-06T06:58:18Z</dcterms:modified>
</cp:coreProperties>
</file>