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-105" yWindow="-105" windowWidth="19425" windowHeight="1042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D14" i="12" l="1"/>
  <c r="E14" i="12"/>
  <c r="F14" i="12"/>
  <c r="G14" i="12"/>
  <c r="H14" i="12"/>
  <c r="I14" i="12"/>
  <c r="J14" i="12"/>
  <c r="K14" i="12"/>
  <c r="L14" i="12"/>
  <c r="M14" i="12"/>
  <c r="C14" i="12"/>
  <c r="M8" i="12" l="1"/>
  <c r="M9" i="12"/>
  <c r="M10" i="12"/>
  <c r="M11" i="12"/>
  <c r="M12" i="12"/>
  <c r="M13" i="12"/>
  <c r="B14" i="12" l="1"/>
  <c r="M6" i="12" l="1"/>
  <c r="M7" i="12"/>
  <c r="M5" i="12"/>
  <c r="B7" i="12" l="1"/>
  <c r="B6" i="12"/>
  <c r="B5" i="12"/>
  <c r="B3" i="12" l="1"/>
  <c r="A3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12" l="1"/>
  <c r="A1" i="6" l="1"/>
</calcChain>
</file>

<file path=xl/sharedStrings.xml><?xml version="1.0" encoding="utf-8"?>
<sst xmlns="http://schemas.openxmlformats.org/spreadsheetml/2006/main" count="954" uniqueCount="883">
  <si>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</si>
  <si>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</si>
  <si>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</si>
  <si>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</si>
  <si>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</si>
  <si>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</si>
  <si>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</si>
  <si>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</si>
  <si>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</si>
  <si>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</si>
  <si>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</si>
  <si>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</si>
  <si>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</si>
  <si>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</si>
  <si>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</si>
  <si>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</si>
  <si>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</si>
  <si>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</si>
  <si>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</si>
  <si>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</si>
  <si>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</si>
  <si>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</si>
  <si>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</si>
  <si>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</si>
  <si>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</si>
  <si>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</si>
  <si>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</si>
  <si>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</si>
  <si>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</si>
  <si>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</si>
  <si>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</si>
  <si>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</si>
  <si>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</si>
  <si>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</si>
  <si>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</si>
  <si>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</si>
  <si>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</si>
  <si>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</si>
  <si>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</si>
  <si>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</si>
  <si>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</si>
  <si>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</si>
  <si>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</si>
  <si>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</si>
  <si>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</si>
  <si>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</si>
  <si>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</si>
  <si>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</si>
  <si>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</si>
  <si>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</si>
  <si>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</si>
  <si>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</si>
  <si>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</si>
  <si>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</si>
  <si>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</si>
  <si>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</si>
  <si>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</si>
  <si>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</si>
  <si>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</si>
  <si>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</si>
  <si>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</si>
  <si>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</si>
  <si>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</si>
  <si>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</si>
  <si>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</si>
  <si>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</si>
  <si>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</si>
  <si>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</si>
  <si>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</si>
  <si>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</si>
  <si>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</si>
  <si>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</si>
  <si>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</si>
  <si>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</si>
  <si>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</si>
  <si>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</si>
  <si>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</si>
  <si>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</si>
  <si>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</si>
  <si>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</si>
  <si>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</si>
  <si>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</si>
  <si>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</si>
  <si>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</si>
  <si>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</si>
  <si>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</si>
  <si>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</si>
  <si>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</si>
  <si>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</si>
  <si>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</si>
  <si>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</si>
  <si>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</si>
  <si>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</si>
  <si>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</si>
  <si>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</si>
  <si>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</si>
  <si>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</si>
  <si>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</si>
  <si>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</si>
  <si>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</si>
  <si>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</si>
  <si>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</si>
  <si>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</si>
  <si>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</si>
  <si>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</si>
  <si>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</si>
  <si>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</si>
  <si>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</si>
  <si>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</si>
  <si>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</si>
  <si>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</si>
  <si>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</si>
  <si>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</si>
  <si>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</si>
  <si>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</si>
  <si>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</si>
  <si>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</si>
  <si>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</si>
  <si>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</si>
  <si>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</si>
  <si>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</si>
  <si>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</si>
  <si>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</si>
  <si>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</si>
  <si>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</si>
  <si>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</si>
  <si>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</si>
  <si>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</si>
  <si>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</si>
  <si>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</si>
  <si>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</si>
  <si>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</si>
  <si>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</si>
  <si>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</si>
  <si>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</si>
  <si>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</si>
  <si>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</si>
  <si>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</si>
  <si>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</si>
  <si>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</si>
  <si>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</si>
  <si>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</si>
  <si>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</si>
  <si>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</si>
  <si>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</si>
  <si>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</si>
  <si>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</si>
  <si>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</si>
  <si>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</si>
  <si>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</si>
  <si>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</si>
  <si>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</si>
  <si>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</si>
  <si>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</si>
  <si>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</si>
  <si>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</si>
  <si>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</si>
  <si>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</si>
  <si>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</si>
  <si>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</si>
  <si>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</si>
  <si>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</si>
  <si>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</si>
  <si>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</si>
  <si>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</si>
  <si>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</si>
  <si>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</si>
  <si>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</si>
  <si>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</si>
  <si>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</si>
  <si>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</si>
  <si>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</si>
  <si>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</si>
  <si>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</si>
  <si>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</si>
  <si>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</si>
  <si>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</si>
  <si>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</si>
  <si>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</si>
  <si>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</si>
  <si>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</si>
  <si>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</si>
  <si>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</si>
  <si>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</si>
  <si>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</si>
  <si>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</si>
  <si>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</si>
  <si>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</si>
  <si>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</si>
  <si>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</si>
  <si>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</si>
  <si>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</si>
  <si>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</si>
  <si>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</si>
  <si>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</si>
  <si>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</si>
  <si>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</si>
  <si>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</si>
  <si>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</si>
  <si>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</si>
  <si>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</si>
  <si>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</si>
  <si>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</si>
  <si>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</si>
  <si>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</si>
  <si>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</si>
  <si>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</si>
  <si>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</si>
  <si>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</si>
  <si>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</si>
  <si>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</si>
  <si>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</si>
  <si>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</si>
  <si>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</si>
  <si>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</si>
  <si>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</si>
  <si>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</si>
  <si>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</si>
  <si>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</si>
  <si>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</si>
  <si>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</si>
  <si>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</si>
  <si>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</si>
  <si>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</si>
  <si>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</si>
  <si>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</si>
  <si>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</si>
  <si>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</si>
  <si>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</si>
  <si>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</si>
  <si>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</si>
  <si>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</si>
  <si>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</si>
  <si>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</si>
  <si>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</si>
  <si>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</si>
  <si>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</si>
  <si>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</si>
  <si>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</si>
  <si>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</si>
  <si>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</si>
  <si>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</si>
  <si>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</si>
  <si>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</si>
  <si>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</si>
  <si>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</si>
  <si>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</si>
  <si>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</si>
  <si>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</si>
  <si>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</si>
  <si>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</si>
  <si>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</si>
  <si>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</si>
  <si>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</si>
  <si>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</si>
  <si>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</si>
  <si>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</si>
  <si>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</si>
  <si>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</si>
  <si>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</si>
  <si>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</si>
  <si>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</si>
  <si>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</si>
  <si>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</si>
  <si>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</si>
  <si>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</si>
  <si>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</si>
  <si>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</si>
  <si>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</si>
  <si>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</si>
  <si>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</si>
  <si>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</si>
  <si>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</si>
  <si>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</si>
  <si>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</si>
  <si>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</si>
  <si>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</si>
  <si>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</si>
  <si>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</si>
  <si>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</si>
  <si>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</si>
  <si>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</si>
  <si>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</si>
  <si>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</si>
  <si>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</si>
  <si>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</si>
  <si>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</si>
  <si>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</si>
  <si>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</si>
  <si>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</si>
  <si>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</si>
  <si>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</si>
  <si>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</si>
  <si>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</si>
  <si>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</si>
  <si>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</si>
  <si>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</si>
  <si>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</si>
  <si>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</si>
  <si>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</si>
  <si>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</si>
  <si>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</si>
  <si>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</si>
  <si>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</si>
  <si>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</si>
  <si>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</si>
  <si>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</si>
  <si>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</si>
  <si>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</si>
  <si>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</si>
  <si>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</si>
  <si>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</si>
  <si>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</si>
  <si>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</si>
  <si>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</si>
  <si>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</si>
  <si>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</si>
  <si>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</si>
  <si>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</si>
  <si>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</si>
  <si>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</si>
  <si>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</si>
  <si>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</si>
  <si>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</si>
  <si>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</si>
  <si>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</si>
  <si>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</si>
  <si>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</si>
  <si>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</si>
  <si>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</si>
  <si>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</si>
  <si>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</si>
  <si>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</si>
  <si>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</si>
  <si>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</si>
  <si>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</si>
  <si>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</si>
  <si>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</si>
  <si>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</si>
  <si>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</si>
  <si>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</si>
  <si>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</si>
  <si>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</si>
  <si>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</si>
  <si>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</si>
  <si>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</si>
  <si>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</si>
  <si>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</si>
  <si>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</si>
  <si>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</si>
  <si>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</si>
  <si>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</si>
  <si>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</si>
  <si>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</si>
  <si>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</si>
  <si>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</si>
  <si>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</si>
  <si>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</si>
  <si>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</si>
  <si>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</si>
  <si>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</si>
  <si>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</si>
  <si>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</si>
  <si>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</si>
  <si>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</si>
  <si>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</si>
  <si>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</si>
  <si>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</si>
  <si>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</si>
  <si>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</si>
  <si>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</si>
  <si>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</si>
  <si>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</si>
  <si>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</si>
  <si>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</si>
  <si>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</si>
  <si>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</si>
  <si>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</si>
  <si>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</si>
  <si>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</si>
  <si>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</si>
  <si>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</si>
  <si>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</si>
  <si>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</si>
  <si>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</si>
  <si>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</si>
  <si>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</si>
  <si>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</si>
  <si>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</si>
  <si>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</si>
  <si>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</si>
  <si>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</si>
  <si>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</si>
  <si>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</si>
  <si>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</si>
  <si>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</si>
  <si>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</si>
  <si>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</si>
  <si>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</si>
  <si>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</si>
  <si>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</si>
  <si>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</si>
  <si>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</si>
  <si>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</si>
  <si>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</si>
  <si>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</si>
  <si>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</si>
  <si>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</si>
  <si>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</si>
  <si>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</si>
  <si>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</si>
  <si>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</si>
  <si>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</si>
  <si>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</si>
  <si>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</si>
  <si>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</si>
  <si>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</si>
  <si>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</si>
  <si>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</si>
  <si>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</si>
  <si>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</si>
  <si>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</si>
  <si>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</si>
  <si>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</si>
  <si>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</si>
  <si>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</si>
  <si>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</si>
  <si>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</si>
  <si>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</si>
  <si>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</si>
  <si>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</si>
  <si>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</si>
  <si>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</si>
  <si>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</si>
  <si>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</si>
  <si>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</si>
  <si>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</si>
  <si>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</si>
  <si>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</si>
  <si>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</si>
  <si>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</si>
  <si>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</si>
  <si>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</si>
  <si>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</si>
  <si>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</si>
  <si>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</si>
  <si>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</si>
  <si>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</si>
  <si>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</si>
  <si>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</si>
  <si>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</si>
  <si>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</si>
  <si>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</si>
  <si>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</si>
  <si>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</si>
  <si>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</si>
  <si>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</si>
  <si>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</si>
  <si>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</si>
  <si>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</si>
  <si>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</si>
  <si>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</si>
  <si>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</si>
  <si>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</si>
  <si>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</si>
  <si>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</si>
  <si>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</si>
  <si>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</si>
  <si>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</si>
  <si>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</si>
  <si>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</si>
  <si>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</si>
  <si>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</si>
  <si>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</si>
  <si>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</si>
  <si>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</si>
  <si>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</si>
  <si>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</si>
  <si>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</si>
  <si>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</si>
  <si>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</si>
  <si>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</si>
  <si>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</si>
  <si>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</si>
  <si>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</si>
  <si>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</si>
  <si>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</si>
  <si>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</si>
  <si>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</si>
  <si>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</si>
  <si>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</si>
  <si>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</si>
  <si>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</si>
  <si>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</si>
  <si>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</si>
  <si>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</si>
  <si>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</si>
  <si>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</si>
  <si>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</si>
  <si>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</si>
  <si>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</si>
  <si>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</si>
  <si>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</si>
  <si>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</si>
  <si>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</si>
  <si>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</si>
  <si>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</si>
  <si>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</si>
  <si>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</si>
  <si>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</si>
  <si>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</si>
  <si>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</si>
  <si>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</si>
  <si>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</si>
  <si>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</si>
  <si>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</si>
  <si>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</si>
  <si>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</si>
  <si>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</si>
  <si>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</si>
  <si>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</si>
  <si>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</si>
  <si>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</si>
  <si>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</si>
  <si>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</si>
  <si>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</si>
  <si>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</si>
  <si>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</si>
  <si>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</si>
  <si>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</si>
  <si>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</si>
  <si>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</si>
  <si>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</si>
  <si>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</si>
  <si>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</si>
  <si>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</si>
  <si>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</si>
  <si>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</si>
  <si>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</si>
  <si>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</si>
  <si>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</si>
  <si>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</si>
  <si>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</si>
  <si>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</si>
  <si>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</si>
  <si>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</si>
  <si>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</si>
  <si>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</si>
  <si>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</si>
  <si>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</si>
  <si>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</si>
  <si>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</si>
  <si>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</si>
  <si>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</si>
  <si>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</si>
  <si>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</si>
  <si>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</si>
  <si>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</si>
  <si>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</si>
  <si>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</si>
  <si>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</si>
  <si>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</si>
  <si>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</si>
  <si>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</si>
  <si>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</si>
  <si>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</si>
  <si>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</si>
  <si>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</si>
  <si>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</si>
  <si>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</si>
  <si>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</si>
  <si>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</si>
  <si>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</si>
  <si>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</si>
  <si>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</si>
  <si>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</si>
  <si>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</si>
  <si>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</si>
  <si>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</si>
  <si>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</si>
  <si>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</si>
  <si>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</si>
  <si>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</si>
  <si>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</si>
  <si>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</si>
  <si>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</si>
  <si>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</si>
  <si>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</si>
  <si>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</si>
  <si>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</si>
  <si>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</si>
  <si>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</si>
  <si>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</si>
  <si>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</si>
  <si>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</si>
  <si>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</si>
  <si>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</si>
  <si>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</si>
  <si>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</si>
  <si>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</si>
  <si>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</si>
  <si>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</si>
  <si>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</si>
  <si>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</si>
  <si>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</si>
  <si>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</si>
  <si>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</si>
  <si>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</si>
  <si>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</si>
  <si>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</si>
  <si>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</si>
  <si>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</si>
  <si>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</si>
  <si>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</si>
  <si>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</si>
  <si>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</si>
  <si>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</si>
  <si>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</si>
  <si>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</si>
  <si>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</si>
  <si>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</si>
  <si>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</si>
  <si>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</si>
  <si>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</si>
  <si>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</si>
  <si>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</si>
  <si>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</si>
  <si>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</si>
  <si>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</si>
  <si>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</si>
  <si>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</si>
  <si>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</si>
  <si>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</si>
  <si>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</si>
  <si>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</si>
  <si>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</si>
  <si>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</si>
  <si>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</si>
  <si>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</si>
  <si>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</si>
  <si>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</si>
  <si>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</si>
  <si>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</si>
  <si>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</si>
  <si>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</si>
  <si>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</si>
  <si>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</si>
  <si>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</si>
  <si>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</si>
  <si>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</si>
  <si>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</si>
  <si>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</si>
  <si>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</si>
  <si>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</si>
  <si>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</si>
  <si>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</si>
  <si>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</si>
  <si>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</si>
  <si>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</si>
  <si>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</si>
  <si>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</si>
  <si>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</si>
  <si>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</si>
  <si>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</si>
  <si>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</si>
  <si>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</si>
  <si>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</si>
  <si>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</si>
  <si>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</si>
  <si>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</si>
  <si>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</si>
  <si>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</si>
  <si>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</si>
  <si>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</si>
  <si>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</si>
  <si>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</si>
  <si>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</si>
  <si>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</si>
  <si>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</si>
  <si>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</si>
  <si>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</si>
  <si>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</si>
  <si>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</si>
  <si>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</si>
  <si>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</si>
  <si>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</si>
  <si>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</si>
  <si>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</si>
  <si>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</si>
  <si>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</si>
  <si>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</si>
  <si>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</si>
  <si>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</si>
  <si>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</si>
  <si>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</si>
  <si>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</si>
  <si>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</si>
  <si>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</si>
  <si>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</si>
  <si>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</si>
  <si>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</si>
  <si>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</si>
  <si>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</si>
  <si>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</si>
  <si>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</si>
  <si>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</si>
  <si>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</si>
  <si>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</si>
  <si>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</si>
  <si>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</si>
  <si>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</si>
  <si>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</si>
  <si>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</si>
  <si>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</si>
  <si>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</si>
  <si>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</si>
  <si>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</si>
  <si>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</si>
  <si>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</si>
  <si>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</si>
  <si>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</si>
  <si>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</si>
  <si>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</si>
  <si>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</si>
  <si>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</si>
  <si>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</si>
  <si>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</si>
  <si>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</si>
  <si>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</si>
  <si>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</si>
  <si>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</si>
  <si>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</si>
  <si>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</si>
  <si>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</si>
  <si>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</si>
  <si>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</si>
  <si>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</si>
  <si>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</si>
  <si>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</si>
  <si>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</si>
  <si>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</si>
  <si>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</si>
  <si>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</si>
  <si>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</si>
  <si>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</si>
  <si>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</si>
  <si>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</si>
  <si>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</si>
  <si>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</si>
  <si>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</si>
  <si>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</si>
  <si>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</si>
  <si>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</si>
  <si>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</si>
  <si>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</si>
  <si>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</si>
  <si>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</si>
  <si>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</si>
  <si>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</si>
  <si>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</si>
  <si>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</si>
  <si>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</si>
  <si>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</si>
  <si>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</si>
  <si>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</si>
  <si>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</si>
  <si>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</si>
  <si>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</si>
  <si>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</si>
  <si>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</si>
  <si>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</si>
  <si>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</si>
  <si>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</si>
  <si>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</si>
  <si>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</si>
  <si>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</si>
  <si>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</si>
  <si>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</si>
  <si>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</si>
  <si>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</si>
  <si>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</si>
  <si>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</si>
  <si>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</si>
  <si>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</si>
  <si>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</si>
  <si>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</si>
  <si>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</si>
  <si>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</si>
  <si>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</si>
  <si>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</si>
  <si>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</si>
  <si>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</si>
  <si>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</si>
  <si>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</si>
  <si>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</si>
  <si>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</si>
  <si>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</si>
  <si>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</si>
  <si>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</si>
  <si>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</si>
  <si>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</si>
  <si>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</si>
  <si>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</si>
  <si>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</si>
  <si>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</si>
  <si>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</si>
  <si>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</si>
  <si>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</si>
  <si>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</si>
  <si>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</si>
  <si>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</si>
  <si>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</si>
  <si>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</si>
  <si>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</si>
  <si>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</si>
  <si>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</si>
  <si>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</si>
  <si>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</si>
  <si>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</si>
  <si>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</si>
  <si>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</si>
  <si>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</si>
  <si>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</si>
  <si>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</si>
  <si>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</si>
  <si>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</si>
  <si>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</si>
  <si>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</si>
  <si>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</si>
  <si>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</si>
  <si>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</si>
  <si>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</si>
  <si>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</si>
  <si>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</si>
  <si>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</si>
  <si>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</si>
  <si>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</si>
  <si>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</si>
  <si>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</si>
  <si>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</si>
  <si>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</si>
  <si>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</si>
  <si>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</si>
  <si>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</si>
  <si>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</si>
  <si>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</si>
  <si>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</si>
  <si>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</si>
  <si>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</si>
  <si>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</si>
  <si>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</si>
  <si>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</si>
  <si>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</si>
  <si>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</si>
  <si>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</si>
  <si>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</si>
  <si>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</si>
  <si>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</si>
  <si>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</si>
  <si>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</si>
  <si>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</si>
  <si>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</si>
  <si>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</si>
  <si>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</si>
  <si>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</si>
  <si>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</si>
  <si>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</si>
  <si>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</si>
  <si>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</si>
  <si>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</si>
  <si>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</si>
  <si>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</si>
  <si>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</si>
  <si>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</si>
  <si>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</si>
  <si>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</si>
  <si>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</si>
  <si>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</si>
  <si>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</si>
  <si>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</si>
  <si>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</si>
  <si>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</si>
  <si>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Janar-Mars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</si>
</sst>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;[Red]#,##0.00"/>
    <numFmt numFmtId="167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6" fontId="29" fillId="0" borderId="0" xfId="0" applyNumberFormat="1" applyFont="1"/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164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7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164" fontId="17" fillId="34" borderId="12" xfId="1" applyFont="1" applyFill="1" applyBorder="1"/>
    <xf numFmtId="0" fontId="0" fillId="2" borderId="12" xfId="0" applyFill="1" applyBorder="1"/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164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0" fontId="31" fillId="39" borderId="0" xfId="0" applyFont="1" applyFill="1" applyProtection="1">
      <protection hidden="1"/>
    </xf>
    <xf numFmtId="0" fontId="0" fillId="39" borderId="0" xfId="0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85725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180975</xdr:colOff>
          <xdr:row>1</xdr:row>
          <xdr:rowOff>19050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4A1036C0-B2A6-476C-88CD-FBEBF9996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Desktop/Per%20media/PER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Sheet1"/>
    </sheetNames>
    <sheetDataSet>
      <sheetData sheetId="0"/>
      <sheetData sheetId="1"/>
      <sheetData sheetId="2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</row>
        <row r="18">
          <cell r="G18" t="str">
            <v>Godina</v>
          </cell>
          <cell r="H18" t="str">
            <v>Godina / Mesec</v>
          </cell>
        </row>
        <row r="28">
          <cell r="G28" t="str">
            <v>Year</v>
          </cell>
          <cell r="H28" t="str">
            <v>Year / Month</v>
          </cell>
        </row>
        <row r="231">
          <cell r="B231" t="str">
            <v>2023 Janar</v>
          </cell>
          <cell r="C231" t="str">
            <v>2023 Januar</v>
          </cell>
          <cell r="D231" t="str">
            <v>2023 January</v>
          </cell>
        </row>
        <row r="232">
          <cell r="B232" t="str">
            <v>2023 Shkurt</v>
          </cell>
          <cell r="C232" t="str">
            <v>2023 Februar</v>
          </cell>
          <cell r="D232" t="str">
            <v>2023 February</v>
          </cell>
        </row>
        <row r="233">
          <cell r="B233" t="str">
            <v xml:space="preserve">2023 Mars </v>
          </cell>
          <cell r="C233" t="str">
            <v xml:space="preserve">2023 Mart </v>
          </cell>
          <cell r="D233" t="str">
            <v>2023 March</v>
          </cell>
        </row>
        <row r="243">
          <cell r="B243" t="str">
            <v>Gjithsej 2023</v>
          </cell>
          <cell r="C243" t="str">
            <v>Ukupno 2023</v>
          </cell>
          <cell r="D243" t="str">
            <v>2023 Total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C27" sqref="C27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570312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5" t="s">
        <v>609</v>
      </c>
      <c r="E1" s="57"/>
      <c r="F1" s="102" t="s">
        <v>882</v>
      </c>
      <c r="G1" s="103"/>
      <c r="H1" s="57"/>
      <c r="I1" s="57"/>
    </row>
    <row r="2" spans="1:11" ht="18.75" customHeight="1" x14ac:dyDescent="0.25">
      <c r="A2" s="63" t="s">
        <v>868</v>
      </c>
      <c r="B2" s="59"/>
      <c r="C2" s="59"/>
      <c r="D2" s="106"/>
      <c r="E2" s="60"/>
      <c r="F2" s="60"/>
      <c r="G2" s="60"/>
      <c r="H2" s="60"/>
      <c r="I2" s="60"/>
    </row>
    <row r="3" spans="1:11" ht="12.75" customHeight="1" x14ac:dyDescent="0.25">
      <c r="A3" s="97"/>
      <c r="B3" s="97" t="s">
        <v>870</v>
      </c>
      <c r="C3" s="67"/>
      <c r="D3" s="68"/>
      <c r="E3" s="69"/>
      <c r="F3" s="69"/>
      <c r="G3" s="69"/>
      <c r="H3" s="69"/>
      <c r="I3" s="69"/>
    </row>
    <row r="4" spans="1:11" ht="27" customHeight="1" x14ac:dyDescent="0.25">
      <c r="A4" s="98"/>
      <c r="B4" s="72">
        <v>2023</v>
      </c>
      <c r="C4" s="99" t="s">
        <v>173</v>
      </c>
      <c r="D4" s="100" t="s">
        <v>169</v>
      </c>
      <c r="E4" s="101" t="s">
        <v>0</v>
      </c>
      <c r="F4" s="101" t="s">
        <v>32</v>
      </c>
      <c r="G4" s="101" t="s">
        <v>33</v>
      </c>
      <c r="H4" s="101" t="s">
        <v>21</v>
      </c>
      <c r="I4" s="101" t="s">
        <v>35</v>
      </c>
      <c r="K4" s="83"/>
    </row>
    <row r="5" spans="1:11" x14ac:dyDescent="0.25">
      <c r="A5" s="104">
        <v>2023</v>
      </c>
      <c r="B5" s="65" t="str">
        <f>IF(L!$A$1=1,L!B231,IF(L!$A$1=2,L!C231,L!D231))</f>
        <v>2023 Janar</v>
      </c>
      <c r="C5" s="77">
        <f>SUM(E5:I5)</f>
        <v>1415008.38</v>
      </c>
      <c r="D5" s="64"/>
      <c r="E5" s="75">
        <v>861691.02</v>
      </c>
      <c r="F5" s="76">
        <v>553317.36</v>
      </c>
      <c r="G5" s="76"/>
      <c r="H5" s="76"/>
      <c r="I5" s="77"/>
    </row>
    <row r="6" spans="1:11" x14ac:dyDescent="0.25">
      <c r="A6" s="104"/>
      <c r="B6" s="65" t="str">
        <f>IF(L!$A$1=1,L!B232,IF(L!$A$1=2,L!C232,L!D232))</f>
        <v>2023 Shkurt</v>
      </c>
      <c r="C6" s="77">
        <f>SUM(E6:I6)</f>
        <v>2673381.46</v>
      </c>
      <c r="D6" s="64"/>
      <c r="E6" s="75">
        <v>1112270.3600000001</v>
      </c>
      <c r="F6" s="78">
        <v>1374378.44</v>
      </c>
      <c r="G6" s="75">
        <v>35241.39</v>
      </c>
      <c r="H6" s="78">
        <v>17745.349999999999</v>
      </c>
      <c r="I6" s="79">
        <v>133745.92000000001</v>
      </c>
    </row>
    <row r="7" spans="1:11" x14ac:dyDescent="0.25">
      <c r="A7" s="104"/>
      <c r="B7" s="65" t="str">
        <f>IF(L!$A$1=1,L!B233,IF(L!$A$1=2,L!C233,L!D233))</f>
        <v xml:space="preserve">2023 Mars </v>
      </c>
      <c r="C7" s="77">
        <f t="shared" ref="C7:C16" si="0">SUM(E7:I7)</f>
        <v>2500087.2599999998</v>
      </c>
      <c r="D7" s="64"/>
      <c r="E7" s="94">
        <v>1056985.1099999999</v>
      </c>
      <c r="F7" s="95">
        <v>1019754.56</v>
      </c>
      <c r="G7" s="95">
        <v>27391.1</v>
      </c>
      <c r="H7" s="94">
        <v>375956.49</v>
      </c>
      <c r="I7" s="95">
        <v>20000</v>
      </c>
    </row>
    <row r="8" spans="1:11" x14ac:dyDescent="0.25">
      <c r="A8" s="104"/>
      <c r="B8" s="65" t="str">
        <f>IF(L!$A$1=1,L!B234,IF(L!$A$1=2,L!C234,L!D234))</f>
        <v>2023 Prill</v>
      </c>
      <c r="C8" s="77">
        <f t="shared" si="0"/>
        <v>0</v>
      </c>
      <c r="D8" s="64"/>
      <c r="E8" s="75"/>
      <c r="F8" s="76"/>
      <c r="G8" s="76"/>
      <c r="H8" s="76"/>
      <c r="I8" s="79"/>
    </row>
    <row r="9" spans="1:11" x14ac:dyDescent="0.25">
      <c r="A9" s="104"/>
      <c r="B9" s="65" t="str">
        <f>IF(L!$A$1=1,L!B235,IF(L!$A$1=2,L!C235,L!D235))</f>
        <v>2023 Maj</v>
      </c>
      <c r="C9" s="77">
        <f t="shared" si="0"/>
        <v>0</v>
      </c>
      <c r="D9" s="64"/>
      <c r="E9" s="80"/>
      <c r="F9" s="80"/>
      <c r="G9" s="80"/>
      <c r="H9" s="80"/>
      <c r="I9" s="75"/>
    </row>
    <row r="10" spans="1:11" x14ac:dyDescent="0.25">
      <c r="A10" s="104"/>
      <c r="B10" s="65" t="str">
        <f>IF(L!$A$1=1,L!B236,IF(L!$A$1=2,L!C236,L!D236))</f>
        <v>2023 Qershor</v>
      </c>
      <c r="C10" s="77">
        <f t="shared" si="0"/>
        <v>0</v>
      </c>
      <c r="D10" s="64"/>
      <c r="E10" s="80"/>
      <c r="F10" s="80"/>
      <c r="G10" s="80"/>
      <c r="H10" s="75"/>
      <c r="I10" s="75"/>
    </row>
    <row r="11" spans="1:11" x14ac:dyDescent="0.25">
      <c r="A11" s="104"/>
      <c r="B11" s="65" t="str">
        <f>IF(L!$A$1=1,L!B237,IF(L!$A$1=2,L!C237,L!D237))</f>
        <v>2023 Korrik</v>
      </c>
      <c r="C11" s="77">
        <f t="shared" si="0"/>
        <v>0</v>
      </c>
      <c r="D11" s="64"/>
      <c r="E11" s="75"/>
      <c r="F11" s="77"/>
      <c r="G11" s="80"/>
      <c r="H11" s="77"/>
      <c r="I11" s="81"/>
    </row>
    <row r="12" spans="1:11" x14ac:dyDescent="0.25">
      <c r="A12" s="104"/>
      <c r="B12" s="65" t="str">
        <f>IF(L!$A$1=1,L!B238,IF(L!$A$1=2,L!C238,L!D238))</f>
        <v>2023 Gusht</v>
      </c>
      <c r="C12" s="77">
        <f t="shared" si="0"/>
        <v>0</v>
      </c>
      <c r="D12" s="64"/>
      <c r="E12" s="75"/>
      <c r="F12" s="77"/>
      <c r="G12" s="77"/>
      <c r="H12" s="77"/>
      <c r="I12" s="81"/>
    </row>
    <row r="13" spans="1:11" x14ac:dyDescent="0.25">
      <c r="A13" s="104"/>
      <c r="B13" s="65" t="str">
        <f>IF(L!$A$1=1,L!B239,IF(L!$A$1=2,L!C239,L!D239))</f>
        <v>2023 Shtator</v>
      </c>
      <c r="C13" s="77">
        <f t="shared" si="0"/>
        <v>0</v>
      </c>
      <c r="D13" s="64"/>
      <c r="E13" s="77"/>
      <c r="F13" s="77"/>
      <c r="G13" s="77"/>
      <c r="H13" s="77"/>
      <c r="I13" s="77"/>
    </row>
    <row r="14" spans="1:11" x14ac:dyDescent="0.25">
      <c r="A14" s="104"/>
      <c r="B14" s="65" t="str">
        <f>IF(L!$A$1=1,L!B240,IF(L!$A$1=2,L!C240,L!D240))</f>
        <v>2023 Tetor</v>
      </c>
      <c r="C14" s="77">
        <f t="shared" si="0"/>
        <v>0</v>
      </c>
      <c r="D14" s="70"/>
      <c r="E14" s="75"/>
      <c r="F14" s="77"/>
      <c r="G14" s="77"/>
      <c r="H14" s="75"/>
      <c r="I14" s="77"/>
    </row>
    <row r="15" spans="1:11" x14ac:dyDescent="0.25">
      <c r="A15" s="104"/>
      <c r="B15" s="65" t="str">
        <f>IF(L!$A$1=1,L!B241,IF(L!$A$1=2,L!C241,L!D241))</f>
        <v xml:space="preserve">2023 Nëntor </v>
      </c>
      <c r="C15" s="77">
        <f t="shared" si="0"/>
        <v>0</v>
      </c>
      <c r="D15" s="70"/>
      <c r="E15" s="82"/>
      <c r="F15" s="77"/>
      <c r="G15" s="75"/>
      <c r="H15" s="77"/>
      <c r="I15" s="77"/>
    </row>
    <row r="16" spans="1:11" ht="15.75" x14ac:dyDescent="0.25">
      <c r="A16" s="104"/>
      <c r="B16" s="65" t="str">
        <f>IF(L!$A$1=1,L!B242,IF(L!$A$1=2,L!C242,L!D242))</f>
        <v>2023 Dhjetor</v>
      </c>
      <c r="C16" s="77">
        <f t="shared" si="0"/>
        <v>0</v>
      </c>
      <c r="D16" s="70"/>
      <c r="E16" s="85"/>
      <c r="F16" s="77"/>
      <c r="G16" s="77"/>
      <c r="H16" s="75"/>
      <c r="I16" s="77"/>
    </row>
    <row r="17" spans="1:9" x14ac:dyDescent="0.25">
      <c r="A17" s="104"/>
      <c r="B17" s="72" t="str">
        <f>IF(L!$A$1=1,L!B243,IF(L!$A$1=2,L!C243,L!D243))</f>
        <v>Gjithsej 2023</v>
      </c>
      <c r="C17" s="84">
        <f>SUM(C5:C16)</f>
        <v>6588477.0999999996</v>
      </c>
      <c r="D17" s="73"/>
      <c r="E17" s="74">
        <f>SUM(E5:E16)</f>
        <v>3030946.49</v>
      </c>
      <c r="F17" s="74">
        <f t="shared" ref="F17:I17" si="1">SUM(F5:F16)</f>
        <v>2947450.36</v>
      </c>
      <c r="G17" s="74">
        <f t="shared" si="1"/>
        <v>62632.49</v>
      </c>
      <c r="H17" s="74">
        <f t="shared" si="1"/>
        <v>393701.83999999997</v>
      </c>
      <c r="I17" s="74">
        <f t="shared" si="1"/>
        <v>153745.92000000001</v>
      </c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0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19" sqref="P19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" style="1" customWidth="1"/>
    <col min="5" max="5" width="21.4257812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tr">
        <f>IF(L!$A$1=1,L!G6,IF(L!$A$1=2,L!G16,L!G26))</f>
        <v>Tabela 2: Pranimet</v>
      </c>
      <c r="B1" s="9"/>
      <c r="D1" s="3"/>
      <c r="E1" s="102" t="s">
        <v>882</v>
      </c>
      <c r="F1" s="10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tr">
        <f>IF([1]L!$A$1=1,[1]L!G8,IF([1]L!$A$1=2,[1]L!G18,[1]L!G28))</f>
        <v>Viti</v>
      </c>
      <c r="B3" s="62" t="str">
        <f>IF([1]L!$A$1=1,[1]L!H8,IF([1]L!$A$1=2,[1]L!H18,[1]L!H28))</f>
        <v>Viti / Muaji</v>
      </c>
      <c r="C3" s="86" t="s">
        <v>871</v>
      </c>
      <c r="D3" s="87" t="s">
        <v>872</v>
      </c>
      <c r="E3" s="87" t="s">
        <v>873</v>
      </c>
      <c r="F3" s="87" t="s">
        <v>874</v>
      </c>
      <c r="G3" s="87" t="s">
        <v>875</v>
      </c>
      <c r="H3" s="87" t="s">
        <v>876</v>
      </c>
      <c r="I3" s="88" t="s">
        <v>877</v>
      </c>
      <c r="J3" s="87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89"/>
      <c r="D4" s="89"/>
      <c r="E4" s="89"/>
      <c r="F4" s="89"/>
      <c r="G4" s="89"/>
      <c r="H4" s="89"/>
      <c r="I4" s="90"/>
      <c r="J4" s="89"/>
      <c r="K4" s="54"/>
      <c r="L4" s="54"/>
      <c r="M4" s="54"/>
    </row>
    <row r="5" spans="1:19" s="2" customFormat="1" x14ac:dyDescent="0.25">
      <c r="A5" s="93"/>
      <c r="B5" s="71" t="str">
        <f>IF([1]L!$A$1=1,[1]L!B231,IF([1]L!$A$1=2,[1]L!C231,[1]L!D231))</f>
        <v>2023 Janar</v>
      </c>
      <c r="C5" s="95">
        <v>13678.8</v>
      </c>
      <c r="D5" s="96"/>
      <c r="E5" s="96">
        <v>92700</v>
      </c>
      <c r="F5" s="96">
        <v>167275.29999999999</v>
      </c>
      <c r="G5" s="95">
        <v>2680</v>
      </c>
      <c r="H5" s="95">
        <v>24315.5</v>
      </c>
      <c r="I5" s="95">
        <v>19740.36</v>
      </c>
      <c r="J5" s="95">
        <v>59514.93</v>
      </c>
      <c r="K5" s="95"/>
      <c r="L5" s="95"/>
      <c r="M5" s="95">
        <f>C5+D5+E5+F5+G5+H5+I5+J5+K5+L5</f>
        <v>379904.88999999996</v>
      </c>
    </row>
    <row r="6" spans="1:19" s="2" customFormat="1" x14ac:dyDescent="0.25">
      <c r="A6" s="93"/>
      <c r="B6" s="71" t="str">
        <f>IF([1]L!$A$1=1,[1]L!B232,IF([1]L!$A$1=2,[1]L!C232,[1]L!D232))</f>
        <v>2023 Shkurt</v>
      </c>
      <c r="C6" s="95">
        <v>35495.699999999997</v>
      </c>
      <c r="D6" s="96">
        <v>563.04</v>
      </c>
      <c r="E6" s="96">
        <v>94257.2</v>
      </c>
      <c r="F6" s="96">
        <v>234965.6</v>
      </c>
      <c r="G6" s="95">
        <v>2741</v>
      </c>
      <c r="H6" s="95">
        <v>38215.5</v>
      </c>
      <c r="I6" s="95">
        <v>23988.94</v>
      </c>
      <c r="J6" s="95">
        <v>57376.37</v>
      </c>
      <c r="K6" s="95"/>
      <c r="L6" s="95">
        <v>548.9</v>
      </c>
      <c r="M6" s="95">
        <f t="shared" ref="M6:M13" si="0">C6+D6+E6+F6+G6+H6+I6+J6+K6+L6</f>
        <v>488152.25000000006</v>
      </c>
    </row>
    <row r="7" spans="1:19" s="2" customFormat="1" ht="16.5" x14ac:dyDescent="0.3">
      <c r="A7" s="93"/>
      <c r="B7" s="71" t="str">
        <f>IF([1]L!$A$1=1,[1]L!B233,IF([1]L!$A$1=2,[1]L!C233,[1]L!D233))</f>
        <v xml:space="preserve">2023 Mars </v>
      </c>
      <c r="C7" s="95">
        <v>29361.05</v>
      </c>
      <c r="D7" s="96"/>
      <c r="E7" s="96">
        <v>129463</v>
      </c>
      <c r="F7" s="96">
        <v>285448.74</v>
      </c>
      <c r="G7" s="95">
        <v>1329</v>
      </c>
      <c r="H7" s="95">
        <v>36582</v>
      </c>
      <c r="I7" s="95">
        <v>41377.81</v>
      </c>
      <c r="J7" s="95">
        <v>60440.12</v>
      </c>
      <c r="K7" s="95">
        <v>19104</v>
      </c>
      <c r="L7" s="95">
        <v>497.11</v>
      </c>
      <c r="M7" s="95">
        <f t="shared" si="0"/>
        <v>603602.82999999996</v>
      </c>
      <c r="R7" s="66"/>
      <c r="S7" s="66"/>
    </row>
    <row r="8" spans="1:19" s="2" customFormat="1" x14ac:dyDescent="0.25">
      <c r="A8" s="93"/>
      <c r="B8" s="93"/>
      <c r="C8" s="95"/>
      <c r="D8" s="96"/>
      <c r="E8" s="96"/>
      <c r="F8" s="96"/>
      <c r="G8" s="95"/>
      <c r="H8" s="95"/>
      <c r="I8" s="95"/>
      <c r="J8" s="95"/>
      <c r="K8" s="95"/>
      <c r="L8" s="95"/>
      <c r="M8" s="95">
        <f t="shared" si="0"/>
        <v>0</v>
      </c>
    </row>
    <row r="9" spans="1:19" s="2" customFormat="1" x14ac:dyDescent="0.25">
      <c r="A9" s="93"/>
      <c r="B9" s="93"/>
      <c r="C9" s="95"/>
      <c r="D9" s="96"/>
      <c r="E9" s="96"/>
      <c r="F9" s="96"/>
      <c r="G9" s="95"/>
      <c r="H9" s="95"/>
      <c r="I9" s="95"/>
      <c r="J9" s="95"/>
      <c r="K9" s="95"/>
      <c r="L9" s="95"/>
      <c r="M9" s="95">
        <f t="shared" si="0"/>
        <v>0</v>
      </c>
    </row>
    <row r="10" spans="1:19" s="2" customFormat="1" x14ac:dyDescent="0.25">
      <c r="A10" s="93"/>
      <c r="B10" s="93"/>
      <c r="C10" s="95"/>
      <c r="D10" s="96"/>
      <c r="E10" s="96"/>
      <c r="F10" s="96"/>
      <c r="G10" s="95"/>
      <c r="H10" s="95"/>
      <c r="I10" s="95"/>
      <c r="J10" s="95"/>
      <c r="K10" s="95"/>
      <c r="L10" s="95"/>
      <c r="M10" s="95">
        <f t="shared" si="0"/>
        <v>0</v>
      </c>
    </row>
    <row r="11" spans="1:19" s="2" customFormat="1" x14ac:dyDescent="0.25">
      <c r="A11" s="93"/>
      <c r="B11" s="93"/>
      <c r="C11" s="95"/>
      <c r="D11" s="96"/>
      <c r="E11" s="96"/>
      <c r="F11" s="96"/>
      <c r="G11" s="95"/>
      <c r="H11" s="95"/>
      <c r="I11" s="95"/>
      <c r="J11" s="95"/>
      <c r="K11" s="95"/>
      <c r="L11" s="95"/>
      <c r="M11" s="95">
        <f t="shared" si="0"/>
        <v>0</v>
      </c>
    </row>
    <row r="12" spans="1:19" s="2" customFormat="1" x14ac:dyDescent="0.25">
      <c r="A12" s="93"/>
      <c r="B12" s="93"/>
      <c r="C12" s="95"/>
      <c r="D12" s="96"/>
      <c r="E12" s="96"/>
      <c r="F12" s="96"/>
      <c r="G12" s="95"/>
      <c r="H12" s="95"/>
      <c r="I12" s="95"/>
      <c r="J12" s="95"/>
      <c r="K12" s="95"/>
      <c r="L12" s="95"/>
      <c r="M12" s="95">
        <f t="shared" si="0"/>
        <v>0</v>
      </c>
    </row>
    <row r="13" spans="1:19" s="2" customFormat="1" x14ac:dyDescent="0.25">
      <c r="A13" s="93"/>
      <c r="B13" s="93"/>
      <c r="C13" s="95"/>
      <c r="D13" s="96"/>
      <c r="E13" s="96"/>
      <c r="F13" s="96"/>
      <c r="G13" s="95"/>
      <c r="H13" s="95"/>
      <c r="I13" s="95"/>
      <c r="J13" s="95"/>
      <c r="K13" s="95"/>
      <c r="L13" s="95"/>
      <c r="M13" s="95">
        <f t="shared" si="0"/>
        <v>0</v>
      </c>
    </row>
    <row r="14" spans="1:19" s="2" customFormat="1" x14ac:dyDescent="0.25">
      <c r="A14" s="93"/>
      <c r="B14" s="91" t="str">
        <f>IF([1]L!$A$1=1,[1]L!B243,IF([1]L!$A$1=2,[1]L!C243,[1]L!D243))</f>
        <v>Gjithsej 2023</v>
      </c>
      <c r="C14" s="92">
        <f>C5+C6+C7</f>
        <v>78535.55</v>
      </c>
      <c r="D14" s="92">
        <f t="shared" ref="D14:M14" si="1">D5+D6+D7</f>
        <v>563.04</v>
      </c>
      <c r="E14" s="92">
        <f t="shared" si="1"/>
        <v>316420.2</v>
      </c>
      <c r="F14" s="92">
        <f t="shared" si="1"/>
        <v>687689.64</v>
      </c>
      <c r="G14" s="92">
        <f t="shared" si="1"/>
        <v>6750</v>
      </c>
      <c r="H14" s="92">
        <f t="shared" si="1"/>
        <v>99113</v>
      </c>
      <c r="I14" s="92">
        <f t="shared" si="1"/>
        <v>85107.11</v>
      </c>
      <c r="J14" s="92">
        <f t="shared" si="1"/>
        <v>177331.42</v>
      </c>
      <c r="K14" s="92">
        <f t="shared" si="1"/>
        <v>19104</v>
      </c>
      <c r="L14" s="92">
        <f t="shared" si="1"/>
        <v>1046.01</v>
      </c>
      <c r="M14" s="92">
        <f t="shared" si="1"/>
        <v>1471659.97</v>
      </c>
    </row>
    <row r="15" spans="1:19" s="2" customFormat="1" x14ac:dyDescent="0.25">
      <c r="D15" s="3"/>
      <c r="E15" s="3"/>
      <c r="F15" s="3"/>
    </row>
    <row r="16" spans="1:19" s="2" customFormat="1" x14ac:dyDescent="0.25">
      <c r="D16" s="3"/>
      <c r="E16" s="3"/>
      <c r="F16" s="3"/>
    </row>
    <row r="17" spans="4:6" s="2" customFormat="1" x14ac:dyDescent="0.25">
      <c r="D17" s="3"/>
      <c r="E17" s="3"/>
      <c r="F17" s="3"/>
    </row>
    <row r="18" spans="4:6" s="2" customFormat="1" x14ac:dyDescent="0.25">
      <c r="D18" s="3"/>
      <c r="E18" s="3"/>
      <c r="F18" s="3"/>
    </row>
    <row r="19" spans="4:6" s="2" customFormat="1" x14ac:dyDescent="0.25">
      <c r="D19" s="3"/>
      <c r="E19" s="3"/>
      <c r="F19" s="3"/>
    </row>
    <row r="20" spans="4:6" s="2" customFormat="1" x14ac:dyDescent="0.25">
      <c r="D20" s="3"/>
      <c r="E20" s="3"/>
      <c r="F20" s="3"/>
    </row>
    <row r="21" spans="4:6" s="2" customFormat="1" x14ac:dyDescent="0.25">
      <c r="D21" s="3"/>
      <c r="E21" s="3"/>
      <c r="F21" s="3"/>
    </row>
    <row r="22" spans="4:6" s="2" customFormat="1" x14ac:dyDescent="0.25">
      <c r="D22" s="3"/>
      <c r="E22" s="3"/>
      <c r="F22" s="3"/>
    </row>
    <row r="23" spans="4:6" s="2" customFormat="1" x14ac:dyDescent="0.25">
      <c r="D23" s="3"/>
      <c r="E23" s="3"/>
      <c r="F23" s="3"/>
    </row>
    <row r="24" spans="4:6" s="2" customFormat="1" x14ac:dyDescent="0.25">
      <c r="D24" s="3"/>
      <c r="E24" s="3"/>
      <c r="F24" s="3"/>
    </row>
    <row r="25" spans="4:6" s="2" customFormat="1" x14ac:dyDescent="0.25">
      <c r="D25" s="3"/>
      <c r="E25" s="3"/>
      <c r="F25" s="3"/>
    </row>
    <row r="26" spans="4:6" s="2" customFormat="1" x14ac:dyDescent="0.25">
      <c r="D26" s="3"/>
      <c r="E26" s="3"/>
      <c r="F26" s="3"/>
    </row>
    <row r="27" spans="4:6" s="2" customFormat="1" x14ac:dyDescent="0.25">
      <c r="D27" s="3"/>
      <c r="E27" s="3"/>
      <c r="F27" s="3"/>
    </row>
    <row r="28" spans="4:6" s="2" customFormat="1" x14ac:dyDescent="0.25">
      <c r="D28" s="3"/>
      <c r="E28" s="3"/>
      <c r="F28" s="3"/>
    </row>
    <row r="29" spans="4:6" s="2" customFormat="1" x14ac:dyDescent="0.25">
      <c r="D29" s="3"/>
      <c r="E29" s="3"/>
      <c r="F29" s="3"/>
    </row>
    <row r="30" spans="4:6" s="2" customFormat="1" x14ac:dyDescent="0.25">
      <c r="D30" s="3"/>
      <c r="E30" s="3"/>
      <c r="F30" s="3"/>
    </row>
    <row r="31" spans="4:6" s="2" customFormat="1" x14ac:dyDescent="0.25">
      <c r="D31" s="3"/>
      <c r="E31" s="3"/>
      <c r="F31" s="3"/>
    </row>
    <row r="32" spans="4:6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  <c r="N100"/>
      <c r="O100"/>
      <c r="P100"/>
      <c r="Q100"/>
      <c r="R100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85725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180975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2023-10-06T06:58:33Z</dcterms:modified>
</cp:coreProperties>
</file>