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1C17A59A-0BB8-42B8-90DF-3EB5F567FF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2" l="1"/>
  <c r="M12" i="12"/>
  <c r="M13" i="12"/>
  <c r="M14" i="12"/>
  <c r="M15" i="12"/>
  <c r="M16" i="12"/>
  <c r="M10" i="12"/>
  <c r="M9" i="12"/>
  <c r="M8" i="12"/>
  <c r="D17" i="12" l="1"/>
  <c r="E17" i="12"/>
  <c r="F17" i="12"/>
  <c r="G17" i="12"/>
  <c r="H17" i="12"/>
  <c r="I17" i="12"/>
  <c r="J17" i="12"/>
  <c r="K17" i="12"/>
  <c r="L17" i="12"/>
  <c r="C17" i="12"/>
  <c r="B17" i="12"/>
  <c r="M6" i="12" l="1"/>
  <c r="M7" i="12"/>
  <c r="M5" i="12"/>
  <c r="M17" i="12" l="1"/>
  <c r="B3" i="12"/>
  <c r="A3" i="12"/>
  <c r="I17" i="6" l="1"/>
  <c r="H17" i="6"/>
  <c r="G17" i="6"/>
  <c r="F17" i="6"/>
  <c r="E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12" l="1"/>
  <c r="A1" i="6" l="1"/>
</calcChain>
</file>

<file path=xl/sharedStrings.xml><?xml version="1.0" encoding="utf-8"?>
<sst xmlns="http://schemas.openxmlformats.org/spreadsheetml/2006/main" count="968" uniqueCount="886">
  <si>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</si>
  <si>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</si>
  <si>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</si>
  <si>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</si>
  <si>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</si>
  <si>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</si>
  <si>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</si>
  <si>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</si>
  <si>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</si>
  <si>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</si>
  <si>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</si>
  <si>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</si>
  <si>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</si>
  <si>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</si>
  <si>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</si>
  <si>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</si>
  <si>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</si>
  <si>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</si>
  <si>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</si>
  <si>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</si>
  <si>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</si>
  <si>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</si>
  <si>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</si>
  <si>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</si>
  <si>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</si>
  <si>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</si>
  <si>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</si>
  <si>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</si>
  <si>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</si>
  <si>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</si>
  <si>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</si>
  <si>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</si>
  <si>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</si>
  <si>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</si>
  <si>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</si>
  <si>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</si>
  <si>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</si>
  <si>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</si>
  <si>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</si>
  <si>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</si>
  <si>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</si>
  <si>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</si>
  <si>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</si>
  <si>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</si>
  <si>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</si>
  <si>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</si>
  <si>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</si>
  <si>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</si>
  <si>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</si>
  <si>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</si>
  <si>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</si>
  <si>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</si>
  <si>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</si>
  <si>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</si>
  <si>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</si>
  <si>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</si>
  <si>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</si>
  <si>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</si>
  <si>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</si>
  <si>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</si>
  <si>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</si>
  <si>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</si>
  <si>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</si>
  <si>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</si>
  <si>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</si>
  <si>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</si>
  <si>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</si>
  <si>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</si>
  <si>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</si>
  <si>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</si>
  <si>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</si>
  <si>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</si>
  <si>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</si>
  <si>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</si>
  <si>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</si>
  <si>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</si>
  <si>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</si>
  <si>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</si>
  <si>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</si>
  <si>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</si>
  <si>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</si>
  <si>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</si>
  <si>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</si>
  <si>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</si>
  <si>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</si>
  <si>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</si>
  <si>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</si>
  <si>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</si>
  <si>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</si>
  <si>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</si>
  <si>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</si>
  <si>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</si>
  <si>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</si>
  <si>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</si>
  <si>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</si>
  <si>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</si>
  <si>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</si>
  <si>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</si>
  <si>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</si>
  <si>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</si>
  <si>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</si>
  <si>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</si>
  <si>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</si>
  <si>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</si>
  <si>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</si>
  <si>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</si>
  <si>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</si>
  <si>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</si>
  <si>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</si>
  <si>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</si>
  <si>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</si>
  <si>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</si>
  <si>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</si>
  <si>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</si>
  <si>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</si>
  <si>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</si>
  <si>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</si>
  <si>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</si>
  <si>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</si>
  <si>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</si>
  <si>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</si>
  <si>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</si>
  <si>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</si>
  <si>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</si>
  <si>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</si>
  <si>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</si>
  <si>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</si>
  <si>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</si>
  <si>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</si>
  <si>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</si>
  <si>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</si>
  <si>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</si>
  <si>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</si>
  <si>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</si>
  <si>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</si>
  <si>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</si>
  <si>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</si>
  <si>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</si>
  <si>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</si>
  <si>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</si>
  <si>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</si>
  <si>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</si>
  <si>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</si>
  <si>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</si>
  <si>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</si>
  <si>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</si>
  <si>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</si>
  <si>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</si>
  <si>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</si>
  <si>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</si>
  <si>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</si>
  <si>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</si>
  <si>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</si>
  <si>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</si>
  <si>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</si>
  <si>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</si>
  <si>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</si>
  <si>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</si>
  <si>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</si>
  <si>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</si>
  <si>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</si>
  <si>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</si>
  <si>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</si>
  <si>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</si>
  <si>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</si>
  <si>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</si>
  <si>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</si>
  <si>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</si>
  <si>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</si>
  <si>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</si>
  <si>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</si>
  <si>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</si>
  <si>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</si>
  <si>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</si>
  <si>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</si>
  <si>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</si>
  <si>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</si>
  <si>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</si>
  <si>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</si>
  <si>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</si>
  <si>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</si>
  <si>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</si>
  <si>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</si>
  <si>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</si>
  <si>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</si>
  <si>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</si>
  <si>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</si>
  <si>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</si>
  <si>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</si>
  <si>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</si>
  <si>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</si>
  <si>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</si>
  <si>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</si>
  <si>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</si>
  <si>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</si>
  <si>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</si>
  <si>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</si>
  <si>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</si>
  <si>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</si>
  <si>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</si>
  <si>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</si>
  <si>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</si>
  <si>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</si>
  <si>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</si>
  <si>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</si>
  <si>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</si>
  <si>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</si>
  <si>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</si>
  <si>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</si>
  <si>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</si>
  <si>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</si>
  <si>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</si>
  <si>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</si>
  <si>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</si>
  <si>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</si>
  <si>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</si>
  <si>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</si>
  <si>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</si>
  <si>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</si>
  <si>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</si>
  <si>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</si>
  <si>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</si>
  <si>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</si>
  <si>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</si>
  <si>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</si>
  <si>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</si>
  <si>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</si>
  <si>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</si>
  <si>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</si>
  <si>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</si>
  <si>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</si>
  <si>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</si>
  <si>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</si>
  <si>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</si>
  <si>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</si>
  <si>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</si>
  <si>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</si>
  <si>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</si>
  <si>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</si>
  <si>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</si>
  <si>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</si>
  <si>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</si>
  <si>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</si>
  <si>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</si>
  <si>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</si>
  <si>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</si>
  <si>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</si>
  <si>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</si>
  <si>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</si>
  <si>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</si>
  <si>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</si>
  <si>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</si>
  <si>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</si>
  <si>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</si>
  <si>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</si>
  <si>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</si>
  <si>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</si>
  <si>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</si>
  <si>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</si>
  <si>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</si>
  <si>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</si>
  <si>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</si>
  <si>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</si>
  <si>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</si>
  <si>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</si>
  <si>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</si>
  <si>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</si>
  <si>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</si>
  <si>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</si>
  <si>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</si>
  <si>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</si>
  <si>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</si>
  <si>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</si>
  <si>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</si>
  <si>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</si>
  <si>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</si>
  <si>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</si>
  <si>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</si>
  <si>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</si>
  <si>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</si>
  <si>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</si>
  <si>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</si>
  <si>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</si>
  <si>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</si>
  <si>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</si>
  <si>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</si>
  <si>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</si>
  <si>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</si>
  <si>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</si>
  <si>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</si>
  <si>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</si>
  <si>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</si>
  <si>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</si>
  <si>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</si>
  <si>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</si>
  <si>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</si>
  <si>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</si>
  <si>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</si>
  <si>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</si>
  <si>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</si>
  <si>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</si>
  <si>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</si>
  <si>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</si>
  <si>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</si>
  <si>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</si>
  <si>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</si>
  <si>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</si>
  <si>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</si>
  <si>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</si>
  <si>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</si>
  <si>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</si>
  <si>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</si>
  <si>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</si>
  <si>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</si>
  <si>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</si>
  <si>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</si>
  <si>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</si>
  <si>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</si>
  <si>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</si>
  <si>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</si>
  <si>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</si>
  <si>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</si>
  <si>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</si>
  <si>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</si>
  <si>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</si>
  <si>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</si>
  <si>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</si>
  <si>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</si>
  <si>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</si>
  <si>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</si>
  <si>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</si>
  <si>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</si>
  <si>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</si>
  <si>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</si>
  <si>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</si>
  <si>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</si>
  <si>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</si>
  <si>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</si>
  <si>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</si>
  <si>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</si>
  <si>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</si>
  <si>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</si>
  <si>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</si>
  <si>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</si>
  <si>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</si>
  <si>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</si>
  <si>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</si>
  <si>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</si>
  <si>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</si>
  <si>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</si>
  <si>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</si>
  <si>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</si>
  <si>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</si>
  <si>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</si>
  <si>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</si>
  <si>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</si>
  <si>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</si>
  <si>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</si>
  <si>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</si>
  <si>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</si>
  <si>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</si>
  <si>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</si>
  <si>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</si>
  <si>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</si>
  <si>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</si>
  <si>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</si>
  <si>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</si>
  <si>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</si>
  <si>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</si>
  <si>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</si>
  <si>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</si>
  <si>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</si>
  <si>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</si>
  <si>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</si>
  <si>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</si>
  <si>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</si>
  <si>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</si>
  <si>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</si>
  <si>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</si>
  <si>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</si>
  <si>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</si>
  <si>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</si>
  <si>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</si>
  <si>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</si>
  <si>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</si>
  <si>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</si>
  <si>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</si>
  <si>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</si>
  <si>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</si>
  <si>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</si>
  <si>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</si>
  <si>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</si>
  <si>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</si>
  <si>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</si>
  <si>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</si>
  <si>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</si>
  <si>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</si>
  <si>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</si>
  <si>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</si>
  <si>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</si>
  <si>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</si>
  <si>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</si>
  <si>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</si>
  <si>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</si>
  <si>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</si>
  <si>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</si>
  <si>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</si>
  <si>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</si>
  <si>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</si>
  <si>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</si>
  <si>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</si>
  <si>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</si>
  <si>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</si>
  <si>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</si>
  <si>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</si>
  <si>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</si>
  <si>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</si>
  <si>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</si>
  <si>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</si>
  <si>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</si>
  <si>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</si>
  <si>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</si>
  <si>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</si>
  <si>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</si>
  <si>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</si>
  <si>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</si>
  <si>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</si>
  <si>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</si>
  <si>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</si>
  <si>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</si>
  <si>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</si>
  <si>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</si>
  <si>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</si>
  <si>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</si>
  <si>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</si>
  <si>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</si>
  <si>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</si>
  <si>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</si>
  <si>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</si>
  <si>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</si>
  <si>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</si>
  <si>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</si>
  <si>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</si>
  <si>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</si>
  <si>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</si>
  <si>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</si>
  <si>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</si>
  <si>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</si>
  <si>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</si>
  <si>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</si>
  <si>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</si>
  <si>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</si>
  <si>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</si>
  <si>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</si>
  <si>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</si>
  <si>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</si>
  <si>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</si>
  <si>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</si>
  <si>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</si>
  <si>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</si>
  <si>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</si>
  <si>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</si>
  <si>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</si>
  <si>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</si>
  <si>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</si>
  <si>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</si>
  <si>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</si>
  <si>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</si>
  <si>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</si>
  <si>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</si>
  <si>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</si>
  <si>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</si>
  <si>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</si>
  <si>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</si>
  <si>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</si>
  <si>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</si>
  <si>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</si>
  <si>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</si>
  <si>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</si>
  <si>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</si>
  <si>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</si>
  <si>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</si>
  <si>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</si>
  <si>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</si>
  <si>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</si>
  <si>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</si>
  <si>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</si>
  <si>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</si>
  <si>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</si>
  <si>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</si>
  <si>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</si>
  <si>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</si>
  <si>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</si>
  <si>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</si>
  <si>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</si>
  <si>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</si>
  <si>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</si>
  <si>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</si>
  <si>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</si>
  <si>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</si>
  <si>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</si>
  <si>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</si>
  <si>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</si>
  <si>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</si>
  <si>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</si>
  <si>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</si>
  <si>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</si>
  <si>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</si>
  <si>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</si>
  <si>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</si>
  <si>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</si>
  <si>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</si>
  <si>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</si>
  <si>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</si>
  <si>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</si>
  <si>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</si>
  <si>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</si>
  <si>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</si>
  <si>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</si>
  <si>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</si>
  <si>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</si>
  <si>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</si>
  <si>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</si>
  <si>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</si>
  <si>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</si>
  <si>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</si>
  <si>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</si>
  <si>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</si>
  <si>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</si>
  <si>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</si>
  <si>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</si>
  <si>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</si>
  <si>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</si>
  <si>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</si>
  <si>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</si>
  <si>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</si>
  <si>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</si>
  <si>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</si>
  <si>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</si>
  <si>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</si>
  <si>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</si>
  <si>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</si>
  <si>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</si>
  <si>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</si>
  <si>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</si>
  <si>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</si>
  <si>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</si>
  <si>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</si>
  <si>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</si>
  <si>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</si>
  <si>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</si>
  <si>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</si>
  <si>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</si>
  <si>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</si>
  <si>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</si>
  <si>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</si>
  <si>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</si>
  <si>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</si>
  <si>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</si>
  <si>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</si>
  <si>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</si>
  <si>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</si>
  <si>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</si>
  <si>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</si>
  <si>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</si>
  <si>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</si>
  <si>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</si>
  <si>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</si>
  <si>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</si>
  <si>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</si>
  <si>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</si>
  <si>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</si>
  <si>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</si>
  <si>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</si>
  <si>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</si>
  <si>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</si>
  <si>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</si>
  <si>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</si>
  <si>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</si>
  <si>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</si>
  <si>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</si>
  <si>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</si>
  <si>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</si>
  <si>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</si>
  <si>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</si>
  <si>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</si>
  <si>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</si>
  <si>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</si>
  <si>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</si>
  <si>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</si>
  <si>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</si>
  <si>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</si>
  <si>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</si>
  <si>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</si>
  <si>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</si>
  <si>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</si>
  <si>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</si>
  <si>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</si>
  <si>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</si>
  <si>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</si>
  <si>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</si>
  <si>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</si>
  <si>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</si>
  <si>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</si>
  <si>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</si>
  <si>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</si>
  <si>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</si>
  <si>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</si>
  <si>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</si>
  <si>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</si>
  <si>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</si>
  <si>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</si>
  <si>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</si>
  <si>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</si>
  <si>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</si>
  <si>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</si>
  <si>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</si>
  <si>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</si>
  <si>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</si>
  <si>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</si>
  <si>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</si>
  <si>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</si>
  <si>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</si>
  <si>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</si>
  <si>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</si>
  <si>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</si>
  <si>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</si>
  <si>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</si>
  <si>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</si>
  <si>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</si>
  <si>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</si>
  <si>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</si>
  <si>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</si>
  <si>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</si>
  <si>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</si>
  <si>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</si>
  <si>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</si>
  <si>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</si>
  <si>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</si>
  <si>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</si>
  <si>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</si>
  <si>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</si>
  <si>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</si>
  <si>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</si>
  <si>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</si>
  <si>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</si>
  <si>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</si>
  <si>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</si>
  <si>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</si>
  <si>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</si>
  <si>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</si>
  <si>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</si>
  <si>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</si>
  <si>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</si>
  <si>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</si>
  <si>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</si>
  <si>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</si>
  <si>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</si>
  <si>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</si>
  <si>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</si>
  <si>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</si>
  <si>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</si>
  <si>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</si>
  <si>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</si>
  <si>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</si>
  <si>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</si>
  <si>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</si>
  <si>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</si>
  <si>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</si>
  <si>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</si>
  <si>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</si>
  <si>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</si>
  <si>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</si>
  <si>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</si>
  <si>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</si>
  <si>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</si>
  <si>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</si>
  <si>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</si>
  <si>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</si>
  <si>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</si>
  <si>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</si>
  <si>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</si>
  <si>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</si>
  <si>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</si>
  <si>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</si>
  <si>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</si>
  <si>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</si>
  <si>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</si>
  <si>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</si>
  <si>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</si>
  <si>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</si>
  <si>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</si>
  <si>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</si>
  <si>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</si>
  <si>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</si>
  <si>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</si>
  <si>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</si>
  <si>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</si>
  <si>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</si>
  <si>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</si>
  <si>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</si>
  <si>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</si>
  <si>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</si>
  <si>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</si>
  <si>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</si>
  <si>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</si>
  <si>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</si>
  <si>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</si>
  <si>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</si>
  <si>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</si>
  <si>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</si>
  <si>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</si>
  <si>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</si>
  <si>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</si>
  <si>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</si>
  <si>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</si>
  <si>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</si>
  <si>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</si>
  <si>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</si>
  <si>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</si>
  <si>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</si>
  <si>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</si>
  <si>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</si>
  <si>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</si>
  <si>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</si>
  <si>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</si>
  <si>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</si>
  <si>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</si>
  <si>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</si>
  <si>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</si>
  <si>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</si>
  <si>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</si>
  <si>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</si>
  <si>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</si>
  <si>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</si>
  <si>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</si>
  <si>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</si>
  <si>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</si>
  <si>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</si>
  <si>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</si>
  <si>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</si>
  <si>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</si>
  <si>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</si>
  <si>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</si>
  <si>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</si>
  <si>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</si>
  <si>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</si>
  <si>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</si>
  <si>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</si>
  <si>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</si>
  <si>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</si>
  <si>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</si>
  <si>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</si>
  <si>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</si>
  <si>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</si>
  <si>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</si>
  <si>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</si>
  <si>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</si>
  <si>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</si>
  <si>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</si>
  <si>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</si>
  <si>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</si>
  <si>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</si>
  <si>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</si>
  <si>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</si>
  <si>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</si>
  <si>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</si>
  <si>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</si>
  <si>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</si>
  <si>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</si>
  <si>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</si>
  <si>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</si>
  <si>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</si>
  <si>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</si>
  <si>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</si>
  <si>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</si>
  <si>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</si>
  <si>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</si>
  <si>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</si>
  <si>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</si>
  <si>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</si>
  <si>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</si>
  <si>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</si>
  <si>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</si>
  <si>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</si>
  <si>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</si>
  <si>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</si>
  <si>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</si>
  <si>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</si>
  <si>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</si>
  <si>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</si>
  <si>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</si>
  <si>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</si>
  <si>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</si>
  <si>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</si>
  <si>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</si>
  <si>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</si>
  <si>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</si>
  <si>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</si>
  <si>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</si>
  <si>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</si>
  <si>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</si>
  <si>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</si>
  <si>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</si>
  <si>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</si>
  <si>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</si>
  <si>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</si>
  <si>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</si>
  <si>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</si>
  <si>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</si>
  <si>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</si>
  <si>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</si>
  <si>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</si>
  <si>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</si>
  <si>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</si>
  <si>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</si>
  <si>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</si>
  <si>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</si>
  <si>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</si>
  <si>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</si>
  <si>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</si>
  <si>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</si>
  <si>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</si>
  <si>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</si>
  <si>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</si>
  <si>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</si>
  <si>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</si>
  <si>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</si>
  <si>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</si>
  <si>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</si>
  <si>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</si>
  <si>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</si>
  <si>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</si>
  <si>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</si>
  <si>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</si>
  <si>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</si>
  <si>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</si>
  <si>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</si>
  <si>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</si>
  <si>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</si>
  <si>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</si>
  <si>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</si>
  <si>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</si>
  <si>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</si>
  <si>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</si>
  <si>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</si>
  <si>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</si>
  <si>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</si>
  <si>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</si>
  <si>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</si>
  <si>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</si>
  <si>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</si>
  <si>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</si>
  <si>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</si>
  <si>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</si>
  <si>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</si>
  <si>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</si>
  <si>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</si>
  <si>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</si>
  <si>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</si>
  <si>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</si>
  <si>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</si>
  <si>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</si>
  <si>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</si>
  <si>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</si>
  <si>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</si>
  <si>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</si>
  <si>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</si>
  <si>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</si>
  <si>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</si>
  <si>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</si>
  <si>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.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</si>
  <si>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</si>
  <si>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</si>
  <si>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</si>
  <si>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</si>
  <si>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</si>
  <si>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</si>
  <si>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</si>
  <si>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</si>
  <si>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</si>
  <si>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</si>
  <si>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</si>
  <si>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Janar-Janar</t>
  </si>
  <si>
    <t>Pranimet Janar-Janar</t>
  </si>
  <si>
    <t>Gjithsejt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</si>
</sst>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0" fontId="32" fillId="39" borderId="0" xfId="0" applyFont="1" applyFill="1" applyProtection="1">
      <protection hidden="1"/>
    </xf>
    <xf numFmtId="0" fontId="0" fillId="39" borderId="0" xfId="0" applyFill="1" applyProtection="1"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0</xdr:row>
          <xdr:rowOff>342900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Desktop/Per%20media/PER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Sheet1"/>
    </sheetNames>
    <sheetDataSet>
      <sheetData sheetId="0"/>
      <sheetData sheetId="1"/>
      <sheetData sheetId="2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</row>
        <row r="18">
          <cell r="G18" t="str">
            <v>Godina</v>
          </cell>
          <cell r="H18" t="str">
            <v>Godina / Mesec</v>
          </cell>
        </row>
        <row r="28">
          <cell r="G28" t="str">
            <v>Year</v>
          </cell>
          <cell r="H28" t="str">
            <v>Year / Month</v>
          </cell>
        </row>
        <row r="243">
          <cell r="B243" t="str">
            <v>Gjithsej 2023</v>
          </cell>
          <cell r="C243" t="str">
            <v>Ukupno 2023</v>
          </cell>
          <cell r="D243" t="str">
            <v>2023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ColWidth="9.140625" defaultRowHeight="15" x14ac:dyDescent="0.25"/>
  <cols>
    <col min="1" max="1" width="10" style="58" customWidth="1"/>
    <col min="2" max="2" width="15.7109375" style="58" customWidth="1"/>
    <col min="3" max="3" width="14" style="58" customWidth="1"/>
    <col min="4" max="4" width="10.85546875" style="58" customWidth="1"/>
    <col min="5" max="5" width="17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6" t="s">
        <v>609</v>
      </c>
      <c r="E1" s="57"/>
      <c r="F1" s="103" t="s">
        <v>883</v>
      </c>
      <c r="G1" s="104"/>
      <c r="H1" s="57"/>
      <c r="I1" s="57"/>
    </row>
    <row r="2" spans="1:11" ht="18.75" customHeight="1" x14ac:dyDescent="0.25">
      <c r="A2" s="63" t="s">
        <v>868</v>
      </c>
      <c r="B2" s="59"/>
      <c r="C2" s="59"/>
      <c r="D2" s="107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5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5"/>
      <c r="B6" s="66" t="str">
        <f>IF(L!$A$1=1,L!B232,IF(L!$A$1=2,L!C232,L!D232))</f>
        <v>2023 Shkurt</v>
      </c>
      <c r="C6" s="78">
        <f>SUM(E6:I6)</f>
        <v>0</v>
      </c>
      <c r="D6" s="65"/>
      <c r="E6" s="76"/>
      <c r="F6" s="79"/>
      <c r="G6" s="76"/>
      <c r="H6" s="79"/>
      <c r="I6" s="80"/>
      <c r="J6" s="58" t="s">
        <v>871</v>
      </c>
    </row>
    <row r="7" spans="1:11" x14ac:dyDescent="0.25">
      <c r="A7" s="105"/>
      <c r="B7" s="66" t="str">
        <f>IF(L!$A$1=1,L!B233,IF(L!$A$1=2,L!C233,L!D233))</f>
        <v xml:space="preserve">2023 Mars </v>
      </c>
      <c r="C7" s="78">
        <f t="shared" ref="C7:C16" si="0">SUM(E7:I7)</f>
        <v>0</v>
      </c>
      <c r="D7" s="65"/>
      <c r="E7" s="95"/>
      <c r="F7" s="96"/>
      <c r="G7" s="96"/>
      <c r="H7" s="95"/>
      <c r="I7" s="96"/>
    </row>
    <row r="8" spans="1:11" x14ac:dyDescent="0.25">
      <c r="A8" s="105"/>
      <c r="B8" s="66" t="str">
        <f>IF(L!$A$1=1,L!B234,IF(L!$A$1=2,L!C234,L!D234))</f>
        <v>2023 Prill</v>
      </c>
      <c r="C8" s="78">
        <f t="shared" si="0"/>
        <v>0</v>
      </c>
      <c r="D8" s="65"/>
      <c r="E8" s="76"/>
      <c r="F8" s="77"/>
      <c r="G8" s="77"/>
      <c r="H8" s="77"/>
      <c r="I8" s="80"/>
    </row>
    <row r="9" spans="1:11" x14ac:dyDescent="0.25">
      <c r="A9" s="105"/>
      <c r="B9" s="66" t="str">
        <f>IF(L!$A$1=1,L!B235,IF(L!$A$1=2,L!C235,L!D235))</f>
        <v>2023 Maj</v>
      </c>
      <c r="C9" s="78">
        <f t="shared" si="0"/>
        <v>0</v>
      </c>
      <c r="D9" s="65"/>
      <c r="E9" s="81"/>
      <c r="F9" s="81"/>
      <c r="G9" s="81"/>
      <c r="H9" s="81"/>
      <c r="I9" s="76"/>
    </row>
    <row r="10" spans="1:11" x14ac:dyDescent="0.25">
      <c r="A10" s="105"/>
      <c r="B10" s="66" t="str">
        <f>IF(L!$A$1=1,L!B236,IF(L!$A$1=2,L!C236,L!D236))</f>
        <v>2023 Qershor</v>
      </c>
      <c r="C10" s="78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5"/>
      <c r="B11" s="66" t="str">
        <f>IF(L!$A$1=1,L!B237,IF(L!$A$1=2,L!C237,L!D237))</f>
        <v>2023 Korrik</v>
      </c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5"/>
      <c r="B12" s="66" t="str">
        <f>IF(L!$A$1=1,L!B238,IF(L!$A$1=2,L!C238,L!D238))</f>
        <v>2023 Gusht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5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5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5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5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5"/>
      <c r="B17" s="73" t="s">
        <v>885</v>
      </c>
      <c r="C17" s="85">
        <f>SUM(C5:C16)</f>
        <v>1415008.38</v>
      </c>
      <c r="D17" s="74"/>
      <c r="E17" s="75">
        <f>SUM(E5:E16)</f>
        <v>861691.02</v>
      </c>
      <c r="F17" s="75">
        <f t="shared" ref="F17:I17" si="1">SUM(F5:F16)</f>
        <v>553317.36</v>
      </c>
      <c r="G17" s="75">
        <f t="shared" si="1"/>
        <v>0</v>
      </c>
      <c r="H17" s="75">
        <f t="shared" si="1"/>
        <v>0</v>
      </c>
      <c r="I17" s="75">
        <f t="shared" si="1"/>
        <v>0</v>
      </c>
    </row>
    <row r="26" spans="1:9" x14ac:dyDescent="0.25">
      <c r="F26" s="58" t="s">
        <v>882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1" sqref="E1:F1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6.85546875" style="1" customWidth="1"/>
    <col min="5" max="5" width="21.42578125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34.5" customHeight="1" x14ac:dyDescent="0.3">
      <c r="A1" s="9" t="str">
        <f>IF(L!$A$1=1,L!G6,IF(L!$A$1=2,L!G16,L!G26))</f>
        <v>Tabela 2: Pranimet</v>
      </c>
      <c r="B1" s="9"/>
      <c r="D1" s="3"/>
      <c r="E1" s="103" t="s">
        <v>884</v>
      </c>
      <c r="F1" s="104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tr">
        <f>IF([1]L!$A$1=1,[1]L!G8,IF([1]L!$A$1=2,[1]L!G18,[1]L!G28))</f>
        <v>Viti</v>
      </c>
      <c r="B3" s="62" t="str">
        <f>IF([1]L!$A$1=1,[1]L!H8,IF([1]L!$A$1=2,[1]L!H18,[1]L!H28))</f>
        <v>Viti / Muaji</v>
      </c>
      <c r="C3" s="87" t="s">
        <v>872</v>
      </c>
      <c r="D3" s="88" t="s">
        <v>873</v>
      </c>
      <c r="E3" s="88" t="s">
        <v>874</v>
      </c>
      <c r="F3" s="88" t="s">
        <v>875</v>
      </c>
      <c r="G3" s="88" t="s">
        <v>876</v>
      </c>
      <c r="H3" s="88" t="s">
        <v>877</v>
      </c>
      <c r="I3" s="89" t="s">
        <v>878</v>
      </c>
      <c r="J3" s="88" t="s">
        <v>879</v>
      </c>
      <c r="K3" s="54" t="s">
        <v>869</v>
      </c>
      <c r="L3" s="54" t="s">
        <v>881</v>
      </c>
      <c r="M3" s="54" t="s">
        <v>880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">
        <v>758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f>C5+D5+E5+F5+G5+H5+I5+J5+K5+L5</f>
        <v>379904.88999999996</v>
      </c>
    </row>
    <row r="6" spans="1:19" s="2" customFormat="1" x14ac:dyDescent="0.25">
      <c r="A6" s="94"/>
      <c r="B6" s="72" t="s">
        <v>761</v>
      </c>
      <c r="C6" s="96"/>
      <c r="D6" s="97"/>
      <c r="E6" s="97"/>
      <c r="F6" s="97"/>
      <c r="G6" s="96"/>
      <c r="H6" s="96"/>
      <c r="I6" s="96"/>
      <c r="J6" s="96"/>
      <c r="K6" s="96"/>
      <c r="L6" s="96"/>
      <c r="M6" s="96">
        <f t="shared" ref="M6:M16" si="0">C6+D6+E6+F6+G6+H6+I6+J6+K6+L6</f>
        <v>0</v>
      </c>
    </row>
    <row r="7" spans="1:19" s="2" customFormat="1" ht="16.5" x14ac:dyDescent="0.3">
      <c r="A7" s="94"/>
      <c r="B7" s="72" t="s">
        <v>764</v>
      </c>
      <c r="C7" s="96"/>
      <c r="D7" s="97"/>
      <c r="E7" s="97"/>
      <c r="F7" s="97"/>
      <c r="G7" s="96"/>
      <c r="H7" s="96"/>
      <c r="I7" s="96"/>
      <c r="J7" s="96"/>
      <c r="K7" s="96"/>
      <c r="L7" s="96"/>
      <c r="M7" s="96">
        <f t="shared" si="0"/>
        <v>0</v>
      </c>
      <c r="R7" s="67"/>
      <c r="S7" s="67"/>
    </row>
    <row r="8" spans="1:19" s="2" customFormat="1" x14ac:dyDescent="0.25">
      <c r="A8" s="94"/>
      <c r="B8" s="94" t="s">
        <v>767</v>
      </c>
      <c r="C8" s="96"/>
      <c r="D8" s="97"/>
      <c r="E8" s="97"/>
      <c r="F8" s="97"/>
      <c r="G8" s="96"/>
      <c r="H8" s="96"/>
      <c r="I8" s="96"/>
      <c r="J8" s="96"/>
      <c r="K8" s="96"/>
      <c r="L8" s="96"/>
      <c r="M8" s="96">
        <f t="shared" si="0"/>
        <v>0</v>
      </c>
      <c r="O8" s="64"/>
    </row>
    <row r="9" spans="1:19" s="2" customFormat="1" x14ac:dyDescent="0.25">
      <c r="A9" s="94"/>
      <c r="B9" s="94" t="s">
        <v>769</v>
      </c>
      <c r="C9" s="96"/>
      <c r="D9" s="97"/>
      <c r="E9" s="97"/>
      <c r="F9" s="97"/>
      <c r="G9" s="96"/>
      <c r="H9" s="96"/>
      <c r="I9" s="96"/>
      <c r="J9" s="96"/>
      <c r="K9" s="96"/>
      <c r="L9" s="96"/>
      <c r="M9" s="96">
        <f t="shared" si="0"/>
        <v>0</v>
      </c>
    </row>
    <row r="10" spans="1:19" s="2" customFormat="1" x14ac:dyDescent="0.25">
      <c r="A10" s="94"/>
      <c r="B10" s="94" t="s">
        <v>771</v>
      </c>
      <c r="C10" s="96"/>
      <c r="D10" s="97"/>
      <c r="E10" s="97"/>
      <c r="F10" s="97"/>
      <c r="G10" s="96"/>
      <c r="H10" s="96"/>
      <c r="I10" s="96"/>
      <c r="J10" s="96"/>
      <c r="K10" s="96"/>
      <c r="L10" s="96"/>
      <c r="M10" s="96">
        <f t="shared" si="0"/>
        <v>0</v>
      </c>
    </row>
    <row r="11" spans="1:19" s="2" customFormat="1" x14ac:dyDescent="0.25">
      <c r="A11" s="94"/>
      <c r="B11" s="94" t="s">
        <v>774</v>
      </c>
      <c r="C11" s="96"/>
      <c r="D11" s="97"/>
      <c r="E11" s="97"/>
      <c r="F11" s="97"/>
      <c r="G11" s="96"/>
      <c r="H11" s="96"/>
      <c r="I11" s="96"/>
      <c r="J11" s="96"/>
      <c r="K11" s="96"/>
      <c r="L11" s="96"/>
      <c r="M11" s="96">
        <f t="shared" si="0"/>
        <v>0</v>
      </c>
    </row>
    <row r="12" spans="1:19" s="2" customFormat="1" x14ac:dyDescent="0.25">
      <c r="A12" s="94"/>
      <c r="B12" s="94" t="s">
        <v>777</v>
      </c>
      <c r="C12" s="96"/>
      <c r="D12" s="97"/>
      <c r="E12" s="97"/>
      <c r="F12" s="97"/>
      <c r="G12" s="96"/>
      <c r="H12" s="96"/>
      <c r="I12" s="96"/>
      <c r="J12" s="96"/>
      <c r="K12" s="96"/>
      <c r="L12" s="96"/>
      <c r="M12" s="96">
        <f t="shared" si="0"/>
        <v>0</v>
      </c>
    </row>
    <row r="13" spans="1:19" s="2" customFormat="1" x14ac:dyDescent="0.25">
      <c r="A13" s="94"/>
      <c r="B13" s="94" t="s">
        <v>780</v>
      </c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>
        <f t="shared" si="0"/>
        <v>0</v>
      </c>
    </row>
    <row r="14" spans="1:19" s="2" customFormat="1" x14ac:dyDescent="0.25">
      <c r="A14" s="94"/>
      <c r="B14" s="94" t="s">
        <v>783</v>
      </c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>
        <f t="shared" si="0"/>
        <v>0</v>
      </c>
    </row>
    <row r="15" spans="1:19" s="2" customFormat="1" x14ac:dyDescent="0.25">
      <c r="A15" s="94"/>
      <c r="B15" s="94" t="s">
        <v>786</v>
      </c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>
        <f t="shared" si="0"/>
        <v>0</v>
      </c>
    </row>
    <row r="16" spans="1:19" s="2" customFormat="1" x14ac:dyDescent="0.25">
      <c r="A16" s="94"/>
      <c r="B16" s="94" t="s">
        <v>789</v>
      </c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f t="shared" si="0"/>
        <v>0</v>
      </c>
    </row>
    <row r="17" spans="1:13" s="2" customFormat="1" x14ac:dyDescent="0.25">
      <c r="A17" s="94"/>
      <c r="B17" s="92" t="str">
        <f>IF([1]L!$A$1=1,[1]L!B243,IF([1]L!$A$1=2,[1]L!C243,[1]L!D243))</f>
        <v>Gjithsej 2023</v>
      </c>
      <c r="C17" s="93">
        <f>C5+C6+C7+C8+C9+C10+C11+C12+C13+C14+C15+C16</f>
        <v>13678.8</v>
      </c>
      <c r="D17" s="93">
        <f t="shared" ref="D17:M17" si="1">D5+D6+D7+D8+D9+D10+D11+D12+D13+D14+D15+D16</f>
        <v>0</v>
      </c>
      <c r="E17" s="93">
        <f t="shared" si="1"/>
        <v>92700</v>
      </c>
      <c r="F17" s="93">
        <f t="shared" si="1"/>
        <v>167275.29999999999</v>
      </c>
      <c r="G17" s="93">
        <f t="shared" si="1"/>
        <v>2680</v>
      </c>
      <c r="H17" s="93">
        <f t="shared" si="1"/>
        <v>24315.5</v>
      </c>
      <c r="I17" s="93">
        <f t="shared" si="1"/>
        <v>19740.36</v>
      </c>
      <c r="J17" s="93">
        <f t="shared" si="1"/>
        <v>59514.93</v>
      </c>
      <c r="K17" s="93">
        <f t="shared" si="1"/>
        <v>0</v>
      </c>
      <c r="L17" s="93">
        <f t="shared" si="1"/>
        <v>0</v>
      </c>
      <c r="M17" s="93">
        <f t="shared" si="1"/>
        <v>379904.88999999996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2025-04-08T13:21:01Z</dcterms:modified>
</cp:coreProperties>
</file>