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4FCB7FE6-6ACD-40A2-8CF8-F6D0B0366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PRANIMET!$A$1:$Q$3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E14" i="12"/>
  <c r="F14" i="12"/>
  <c r="G14" i="12"/>
  <c r="H14" i="12"/>
  <c r="I14" i="12"/>
  <c r="J14" i="12"/>
  <c r="K14" i="12"/>
  <c r="L14" i="12"/>
  <c r="C14" i="12"/>
  <c r="M8" i="12" l="1"/>
  <c r="M9" i="12"/>
  <c r="M10" i="12"/>
  <c r="M11" i="12"/>
  <c r="M12" i="12"/>
  <c r="M13" i="12"/>
  <c r="M7" i="12"/>
  <c r="B14" i="12" l="1"/>
  <c r="M5" i="12" l="1"/>
  <c r="M6" i="12"/>
  <c r="M4" i="12"/>
  <c r="M14" i="12" s="1"/>
  <c r="B6" i="12" l="1"/>
  <c r="B5" i="12"/>
  <c r="B4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<sst xmlns="http://schemas.openxmlformats.org/spreadsheetml/2006/main" count="955" uniqueCount="883">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</sst>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5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1114425</xdr:colOff>
          <xdr:row>1</xdr:row>
          <xdr:rowOff>19050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1114425</xdr:colOff>
          <xdr:row>1</xdr:row>
          <xdr:rowOff>19050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jylferije.zabeli/AppData/Local/Microsoft/Windows/INetCache/Content.Outlook/CCI2R56O/3.PER%20WEB%20FAQE%20Janar-Ma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J6" sqref="J6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1" style="58" customWidth="1"/>
    <col min="5" max="5" width="16.570312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1" t="s">
        <v>882</v>
      </c>
      <c r="G1" s="102"/>
      <c r="H1" s="57"/>
      <c r="I1" s="57"/>
    </row>
    <row r="2" spans="1:11" ht="18.75" customHeight="1" x14ac:dyDescent="0.25">
      <c r="A2" s="63" t="s">
        <v>868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6"/>
      <c r="B3" s="96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7"/>
      <c r="B4" s="73">
        <v>2023</v>
      </c>
      <c r="C4" s="98" t="s">
        <v>173</v>
      </c>
      <c r="D4" s="99" t="s">
        <v>169</v>
      </c>
      <c r="E4" s="100" t="s">
        <v>0</v>
      </c>
      <c r="F4" s="100" t="s">
        <v>32</v>
      </c>
      <c r="G4" s="100" t="s">
        <v>33</v>
      </c>
      <c r="H4" s="100" t="s">
        <v>21</v>
      </c>
      <c r="I4" s="100" t="s">
        <v>35</v>
      </c>
      <c r="K4" s="84"/>
    </row>
    <row r="5" spans="1:11" x14ac:dyDescent="0.25">
      <c r="A5" s="103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3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3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3">
        <v>1056985.1099999999</v>
      </c>
      <c r="F7" s="94">
        <v>1019754.56</v>
      </c>
      <c r="G7" s="94">
        <v>27391.1</v>
      </c>
      <c r="H7" s="93">
        <v>375956.49</v>
      </c>
      <c r="I7" s="94">
        <v>20000</v>
      </c>
    </row>
    <row r="8" spans="1:11" x14ac:dyDescent="0.25">
      <c r="A8" s="103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3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3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3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3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3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3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3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3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3"/>
      <c r="B17" s="73" t="str">
        <f>IF(L!$A$1=1,L!B243,IF(L!$A$1=2,L!C243,L!D243))</f>
        <v>Gjithsej 2023</v>
      </c>
      <c r="C17" s="85">
        <f>SUM(C5:C16)</f>
        <v>8837588.4399999995</v>
      </c>
      <c r="D17" s="74"/>
      <c r="E17" s="75">
        <f>SUM(E5:E16)</f>
        <v>3994759.89</v>
      </c>
      <c r="F17" s="75">
        <f t="shared" ref="F17:I17" si="1">SUM(F5:F16)</f>
        <v>3595465.3899999997</v>
      </c>
      <c r="G17" s="75">
        <f t="shared" si="1"/>
        <v>79737.489999999991</v>
      </c>
      <c r="H17" s="75">
        <f t="shared" si="1"/>
        <v>1013879.75</v>
      </c>
      <c r="I17" s="75">
        <f t="shared" si="1"/>
        <v>153745.92000000001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0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13" sqref="O1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7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1" t="s">
        <v>882</v>
      </c>
      <c r="F1" s="102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IF([2]L!$A$1=1,[2]L!G8,IF([2]L!$A$1=2,[2]L!G18,[2]L!G28))</f>
        <v>Viti</v>
      </c>
      <c r="B3" s="62" t="str">
        <f>IF([2]L!$A$1=1,[2]L!H8,IF([2]L!$A$1=2,[2]L!H18,[2]L!H28))</f>
        <v>Viti / Muaji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2" customFormat="1" x14ac:dyDescent="0.25">
      <c r="A4" s="92"/>
      <c r="B4" s="72" t="str">
        <f>IF([2]L!$A$1=1,[2]L!B231,IF([2]L!$A$1=2,[2]L!C231,[2]L!D231))</f>
        <v>2023 Janar</v>
      </c>
      <c r="C4" s="94">
        <v>13678.8</v>
      </c>
      <c r="D4" s="95"/>
      <c r="E4" s="95">
        <v>92700</v>
      </c>
      <c r="F4" s="95">
        <v>167275.29999999999</v>
      </c>
      <c r="G4" s="94">
        <v>2680</v>
      </c>
      <c r="H4" s="94">
        <v>24315.5</v>
      </c>
      <c r="I4" s="94">
        <v>19740.36</v>
      </c>
      <c r="J4" s="94">
        <v>59514.93</v>
      </c>
      <c r="K4" s="94"/>
      <c r="L4" s="94"/>
      <c r="M4" s="94">
        <f>C4+D4+E4+F4+G4+H4+I4+J4+K4+L4</f>
        <v>379904.88999999996</v>
      </c>
    </row>
    <row r="5" spans="1:19" s="2" customFormat="1" x14ac:dyDescent="0.25">
      <c r="A5" s="92"/>
      <c r="B5" s="72" t="str">
        <f>IF([2]L!$A$1=1,[2]L!B232,IF([2]L!$A$1=2,[2]L!C232,[2]L!D232))</f>
        <v>2023 Shkurt</v>
      </c>
      <c r="C5" s="94">
        <v>35495.699999999997</v>
      </c>
      <c r="D5" s="95">
        <v>563.04</v>
      </c>
      <c r="E5" s="95">
        <v>94257.2</v>
      </c>
      <c r="F5" s="95">
        <v>234965.6</v>
      </c>
      <c r="G5" s="94">
        <v>2741</v>
      </c>
      <c r="H5" s="94">
        <v>38215.5</v>
      </c>
      <c r="I5" s="94">
        <v>23988.94</v>
      </c>
      <c r="J5" s="94">
        <v>57376.37</v>
      </c>
      <c r="K5" s="94"/>
      <c r="L5" s="94">
        <v>548.9</v>
      </c>
      <c r="M5" s="94">
        <f t="shared" ref="M5:M13" si="0">C5+D5+E5+F5+G5+H5+I5+J5+K5+L5</f>
        <v>488152.25000000006</v>
      </c>
    </row>
    <row r="6" spans="1:19" s="2" customFormat="1" ht="16.5" x14ac:dyDescent="0.3">
      <c r="A6" s="92"/>
      <c r="B6" s="72" t="str">
        <f>IF([2]L!$A$1=1,[2]L!B233,IF([2]L!$A$1=2,[2]L!C233,[2]L!D233))</f>
        <v xml:space="preserve">2023 Mars </v>
      </c>
      <c r="C6" s="94">
        <v>29361.05</v>
      </c>
      <c r="D6" s="95"/>
      <c r="E6" s="95">
        <v>129463</v>
      </c>
      <c r="F6" s="95">
        <v>285448.74</v>
      </c>
      <c r="G6" s="94">
        <v>1329</v>
      </c>
      <c r="H6" s="94">
        <v>36582</v>
      </c>
      <c r="I6" s="94">
        <v>41377.81</v>
      </c>
      <c r="J6" s="94">
        <v>60440.12</v>
      </c>
      <c r="K6" s="94">
        <v>19104</v>
      </c>
      <c r="L6" s="94">
        <v>497.11</v>
      </c>
      <c r="M6" s="94">
        <f t="shared" si="0"/>
        <v>603602.82999999996</v>
      </c>
      <c r="R6" s="67"/>
      <c r="S6" s="67"/>
    </row>
    <row r="7" spans="1:19" s="2" customFormat="1" x14ac:dyDescent="0.25">
      <c r="A7" s="92"/>
      <c r="B7" s="92" t="s">
        <v>767</v>
      </c>
      <c r="C7" s="94">
        <v>30156.21</v>
      </c>
      <c r="D7" s="95"/>
      <c r="E7" s="95">
        <v>74576</v>
      </c>
      <c r="F7" s="95">
        <v>213224.13</v>
      </c>
      <c r="G7" s="94">
        <v>30</v>
      </c>
      <c r="H7" s="94">
        <v>22183</v>
      </c>
      <c r="I7" s="94">
        <v>21664.240000000002</v>
      </c>
      <c r="J7" s="94">
        <v>32465.1</v>
      </c>
      <c r="K7" s="94"/>
      <c r="L7" s="94"/>
      <c r="M7" s="94">
        <f t="shared" si="0"/>
        <v>394298.67999999993</v>
      </c>
      <c r="O7" s="64"/>
    </row>
    <row r="8" spans="1:19" s="2" customFormat="1" x14ac:dyDescent="0.25">
      <c r="A8" s="92"/>
      <c r="B8" s="92"/>
      <c r="C8" s="94"/>
      <c r="D8" s="95"/>
      <c r="E8" s="95"/>
      <c r="F8" s="95"/>
      <c r="G8" s="94"/>
      <c r="H8" s="94"/>
      <c r="I8" s="94"/>
      <c r="J8" s="94"/>
      <c r="K8" s="94"/>
      <c r="L8" s="94"/>
      <c r="M8" s="94">
        <f t="shared" si="0"/>
        <v>0</v>
      </c>
    </row>
    <row r="9" spans="1:19" s="2" customFormat="1" x14ac:dyDescent="0.25">
      <c r="A9" s="92"/>
      <c r="B9" s="92"/>
      <c r="C9" s="94"/>
      <c r="D9" s="95"/>
      <c r="E9" s="95"/>
      <c r="F9" s="95"/>
      <c r="G9" s="94"/>
      <c r="H9" s="94"/>
      <c r="I9" s="94"/>
      <c r="J9" s="94"/>
      <c r="K9" s="94"/>
      <c r="L9" s="94"/>
      <c r="M9" s="94">
        <f t="shared" si="0"/>
        <v>0</v>
      </c>
    </row>
    <row r="10" spans="1:19" s="2" customFormat="1" x14ac:dyDescent="0.25">
      <c r="A10" s="92"/>
      <c r="B10" s="92"/>
      <c r="C10" s="94"/>
      <c r="D10" s="95"/>
      <c r="E10" s="95"/>
      <c r="F10" s="95"/>
      <c r="G10" s="94"/>
      <c r="H10" s="94"/>
      <c r="I10" s="94"/>
      <c r="J10" s="94"/>
      <c r="K10" s="94"/>
      <c r="L10" s="94"/>
      <c r="M10" s="94">
        <f t="shared" si="0"/>
        <v>0</v>
      </c>
    </row>
    <row r="11" spans="1:19" s="2" customFormat="1" x14ac:dyDescent="0.25">
      <c r="A11" s="92"/>
      <c r="B11" s="92"/>
      <c r="C11" s="94"/>
      <c r="D11" s="95"/>
      <c r="E11" s="95"/>
      <c r="F11" s="95"/>
      <c r="G11" s="94"/>
      <c r="H11" s="94"/>
      <c r="I11" s="94"/>
      <c r="J11" s="94"/>
      <c r="K11" s="94"/>
      <c r="L11" s="94"/>
      <c r="M11" s="94">
        <f t="shared" si="0"/>
        <v>0</v>
      </c>
    </row>
    <row r="12" spans="1:19" s="2" customFormat="1" x14ac:dyDescent="0.25">
      <c r="A12" s="92"/>
      <c r="B12" s="92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>
        <f t="shared" si="0"/>
        <v>0</v>
      </c>
    </row>
    <row r="13" spans="1:19" s="2" customFormat="1" x14ac:dyDescent="0.25">
      <c r="A13" s="92"/>
      <c r="B13" s="92"/>
      <c r="C13" s="94"/>
      <c r="D13" s="95"/>
      <c r="E13" s="95"/>
      <c r="F13" s="95"/>
      <c r="G13" s="94"/>
      <c r="H13" s="94"/>
      <c r="I13" s="94"/>
      <c r="J13" s="94"/>
      <c r="K13" s="94"/>
      <c r="L13" s="94"/>
      <c r="M13" s="94">
        <f t="shared" si="0"/>
        <v>0</v>
      </c>
    </row>
    <row r="14" spans="1:19" s="2" customFormat="1" x14ac:dyDescent="0.25">
      <c r="A14" s="92"/>
      <c r="B14" s="90" t="str">
        <f>IF([2]L!$A$1=1,[2]L!B243,IF([2]L!$A$1=2,[2]L!C243,[2]L!D243))</f>
        <v>Gjithsej 2023</v>
      </c>
      <c r="C14" s="91">
        <f>C4+C5+C6+C7</f>
        <v>108691.76000000001</v>
      </c>
      <c r="D14" s="91">
        <f t="shared" ref="D14:M14" si="1">D4+D5+D6+D7</f>
        <v>563.04</v>
      </c>
      <c r="E14" s="91">
        <f t="shared" si="1"/>
        <v>390996.2</v>
      </c>
      <c r="F14" s="91">
        <f t="shared" si="1"/>
        <v>900913.77</v>
      </c>
      <c r="G14" s="91">
        <f t="shared" si="1"/>
        <v>6780</v>
      </c>
      <c r="H14" s="91">
        <f t="shared" si="1"/>
        <v>121296</v>
      </c>
      <c r="I14" s="91">
        <f t="shared" si="1"/>
        <v>106771.35</v>
      </c>
      <c r="J14" s="91">
        <f t="shared" si="1"/>
        <v>209796.52000000002</v>
      </c>
      <c r="K14" s="91">
        <f t="shared" si="1"/>
        <v>19104</v>
      </c>
      <c r="L14" s="91">
        <f t="shared" si="1"/>
        <v>1046.01</v>
      </c>
      <c r="M14" s="91">
        <f t="shared" si="1"/>
        <v>1865958.65</v>
      </c>
    </row>
    <row r="15" spans="1:19" s="2" customFormat="1" x14ac:dyDescent="0.25">
      <c r="D15" s="3"/>
      <c r="E15" s="3"/>
      <c r="F15" s="3"/>
    </row>
    <row r="16" spans="1:19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  <c r="N100"/>
      <c r="O100"/>
      <c r="P100"/>
      <c r="Q100"/>
      <c r="R100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1114425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Drop Down 7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1114425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2025-04-08T13:22:45Z</dcterms:modified>
</cp:coreProperties>
</file>