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48D0345-0DAA-4CD8-BC9B-907C3D461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2" l="1"/>
  <c r="M12" i="12"/>
  <c r="M13" i="12"/>
  <c r="M14" i="12"/>
  <c r="M15" i="12"/>
  <c r="M16" i="12"/>
  <c r="M10" i="12"/>
  <c r="M9" i="12"/>
  <c r="M8" i="12"/>
  <c r="D17" i="12" l="1"/>
  <c r="E17" i="12"/>
  <c r="F17" i="12"/>
  <c r="G17" i="12"/>
  <c r="H17" i="12"/>
  <c r="I17" i="12"/>
  <c r="J17" i="12"/>
  <c r="K17" i="12"/>
  <c r="L17" i="12"/>
  <c r="C17" i="12"/>
  <c r="B17" i="12"/>
  <c r="M6" i="12" l="1"/>
  <c r="M7" i="12"/>
  <c r="M5" i="12"/>
  <c r="M17" i="12" l="1"/>
  <c r="B7" i="12"/>
  <c r="B6" i="12"/>
  <c r="B5" i="12"/>
  <c r="B3" i="12" l="1"/>
  <c r="A3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12" l="1"/>
  <c r="A1" i="6" l="1"/>
</calcChain>
</file>

<file path=xl/sharedStrings.xml><?xml version="1.0" encoding="utf-8"?>
<sst xmlns="http://schemas.openxmlformats.org/spreadsheetml/2006/main" count="959" uniqueCount="885">
  <si>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</si>
  <si>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</si>
  <si>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</si>
  <si>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</si>
  <si>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</si>
  <si>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</si>
  <si>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</si>
  <si>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</si>
  <si>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</si>
  <si>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</si>
  <si>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</si>
  <si>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</si>
  <si>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</si>
  <si>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</si>
  <si>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</si>
  <si>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</si>
  <si>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</si>
  <si>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</si>
  <si>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</si>
  <si>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</si>
  <si>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</si>
  <si>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</si>
  <si>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</si>
  <si>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</si>
  <si>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</si>
  <si>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</si>
  <si>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</si>
  <si>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</si>
  <si>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</si>
  <si>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</si>
  <si>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</si>
  <si>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</si>
  <si>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</si>
  <si>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</si>
  <si>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</si>
  <si>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</si>
  <si>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</si>
  <si>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</si>
  <si>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</si>
  <si>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</si>
  <si>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</si>
  <si>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</si>
  <si>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</si>
  <si>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</si>
  <si>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</si>
  <si>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</si>
  <si>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</si>
  <si>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</si>
  <si>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</si>
  <si>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</si>
  <si>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</si>
  <si>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</si>
  <si>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</si>
  <si>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</si>
  <si>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</si>
  <si>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</si>
  <si>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</si>
  <si>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</si>
  <si>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</si>
  <si>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</si>
  <si>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</si>
  <si>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</si>
  <si>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</si>
  <si>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</si>
  <si>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</si>
  <si>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</si>
  <si>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</si>
  <si>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</si>
  <si>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</si>
  <si>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</si>
  <si>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</si>
  <si>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</si>
  <si>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</si>
  <si>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</si>
  <si>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</si>
  <si>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</si>
  <si>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</si>
  <si>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</si>
  <si>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</si>
  <si>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</si>
  <si>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</si>
  <si>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</si>
  <si>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</si>
  <si>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</si>
  <si>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</si>
  <si>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</si>
  <si>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</si>
  <si>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</si>
  <si>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</si>
  <si>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</si>
  <si>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</si>
  <si>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</si>
  <si>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</si>
  <si>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</si>
  <si>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</si>
  <si>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</si>
  <si>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</si>
  <si>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</si>
  <si>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</si>
  <si>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</si>
  <si>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</si>
  <si>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</si>
  <si>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</si>
  <si>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</si>
  <si>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</si>
  <si>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</si>
  <si>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</si>
  <si>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</si>
  <si>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</si>
  <si>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</si>
  <si>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</si>
  <si>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</si>
  <si>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</si>
  <si>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</si>
  <si>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</si>
  <si>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</si>
  <si>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</si>
  <si>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</si>
  <si>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</si>
  <si>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</si>
  <si>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</si>
  <si>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</si>
  <si>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</si>
  <si>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</si>
  <si>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</si>
  <si>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</si>
  <si>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</si>
  <si>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</si>
  <si>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</si>
  <si>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</si>
  <si>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</si>
  <si>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</si>
  <si>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</si>
  <si>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</si>
  <si>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</si>
  <si>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</si>
  <si>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</si>
  <si>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</si>
  <si>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</si>
  <si>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</si>
  <si>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</si>
  <si>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</si>
  <si>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</si>
  <si>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</si>
  <si>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</si>
  <si>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</si>
  <si>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</si>
  <si>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</si>
  <si>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</si>
  <si>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</si>
  <si>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</si>
  <si>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</si>
  <si>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</si>
  <si>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</si>
  <si>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</si>
  <si>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</si>
  <si>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</si>
  <si>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</si>
  <si>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</si>
  <si>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</si>
  <si>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</si>
  <si>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</si>
  <si>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</si>
  <si>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</si>
  <si>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</si>
  <si>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</si>
  <si>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</si>
  <si>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</si>
  <si>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</si>
  <si>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</si>
  <si>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</si>
  <si>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</si>
  <si>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</si>
  <si>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</si>
  <si>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</si>
  <si>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</si>
  <si>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</si>
  <si>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</si>
  <si>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</si>
  <si>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</si>
  <si>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</si>
  <si>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</si>
  <si>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</si>
  <si>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</si>
  <si>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</si>
  <si>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</si>
  <si>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</si>
  <si>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</si>
  <si>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</si>
  <si>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</si>
  <si>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</si>
  <si>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</si>
  <si>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</si>
  <si>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</si>
  <si>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</si>
  <si>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</si>
  <si>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</si>
  <si>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</si>
  <si>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</si>
  <si>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</si>
  <si>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</si>
  <si>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</si>
  <si>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</si>
  <si>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</si>
  <si>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</si>
  <si>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</si>
  <si>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</si>
  <si>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</si>
  <si>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</si>
  <si>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</si>
  <si>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</si>
  <si>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</si>
  <si>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</si>
  <si>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</si>
  <si>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</si>
  <si>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</si>
  <si>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</si>
  <si>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</si>
  <si>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</si>
  <si>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</si>
  <si>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</si>
  <si>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</si>
  <si>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</si>
  <si>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</si>
  <si>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</si>
  <si>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</si>
  <si>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</si>
  <si>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</si>
  <si>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</si>
  <si>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</si>
  <si>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</si>
  <si>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</si>
  <si>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</si>
  <si>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</si>
  <si>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</si>
  <si>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</si>
  <si>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</si>
  <si>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</si>
  <si>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</si>
  <si>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</si>
  <si>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</si>
  <si>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</si>
  <si>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</si>
  <si>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</si>
  <si>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</si>
  <si>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</si>
  <si>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</si>
  <si>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</si>
  <si>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</si>
  <si>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</si>
  <si>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</si>
  <si>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</si>
  <si>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</si>
  <si>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</si>
  <si>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</si>
  <si>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</si>
  <si>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</si>
  <si>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</si>
  <si>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</si>
  <si>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</si>
  <si>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</si>
  <si>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</si>
  <si>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</si>
  <si>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</si>
  <si>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</si>
  <si>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</si>
  <si>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</si>
  <si>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</si>
  <si>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</si>
  <si>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</si>
  <si>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</si>
  <si>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</si>
  <si>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</si>
  <si>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</si>
  <si>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</si>
  <si>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</si>
  <si>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</si>
  <si>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</si>
  <si>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</si>
  <si>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</si>
  <si>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</si>
  <si>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</si>
  <si>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</si>
  <si>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</si>
  <si>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</si>
  <si>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</si>
  <si>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</si>
  <si>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</si>
  <si>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</si>
  <si>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</si>
  <si>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</si>
  <si>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</si>
  <si>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</si>
  <si>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</si>
  <si>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</si>
  <si>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</si>
  <si>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</si>
  <si>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</si>
  <si>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</si>
  <si>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</si>
  <si>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</si>
  <si>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</si>
  <si>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</si>
  <si>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</si>
  <si>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</si>
  <si>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</si>
  <si>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</si>
  <si>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</si>
  <si>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</si>
  <si>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</si>
  <si>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</si>
  <si>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</si>
  <si>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</si>
  <si>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</si>
  <si>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</si>
  <si>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</si>
  <si>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</si>
  <si>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</si>
  <si>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</si>
  <si>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</si>
  <si>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</si>
  <si>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</si>
  <si>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</si>
  <si>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</si>
  <si>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</si>
  <si>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</si>
  <si>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</si>
  <si>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</si>
  <si>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</si>
  <si>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</si>
  <si>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</si>
  <si>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</si>
  <si>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</si>
  <si>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</si>
  <si>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</si>
  <si>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</si>
  <si>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</si>
  <si>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</si>
  <si>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</si>
  <si>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</si>
  <si>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</si>
  <si>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</si>
  <si>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</si>
  <si>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</si>
  <si>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</si>
  <si>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</si>
  <si>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</si>
  <si>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</si>
  <si>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</si>
  <si>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</si>
  <si>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</si>
  <si>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</si>
  <si>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</si>
  <si>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</si>
  <si>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</si>
  <si>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</si>
  <si>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</si>
  <si>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</si>
  <si>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</si>
  <si>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</si>
  <si>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</si>
  <si>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</si>
  <si>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</si>
  <si>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</si>
  <si>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</si>
  <si>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</si>
  <si>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</si>
  <si>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</si>
  <si>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</si>
  <si>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</si>
  <si>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</si>
  <si>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</si>
  <si>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</si>
  <si>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</si>
  <si>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</si>
  <si>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</si>
  <si>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</si>
  <si>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</si>
  <si>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</si>
  <si>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</si>
  <si>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</si>
  <si>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</si>
  <si>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</si>
  <si>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</si>
  <si>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</si>
  <si>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</si>
  <si>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</si>
  <si>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</si>
  <si>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</si>
  <si>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</si>
  <si>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</si>
  <si>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</si>
  <si>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</si>
  <si>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</si>
  <si>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</si>
  <si>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</si>
  <si>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</si>
  <si>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</si>
  <si>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</si>
  <si>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</si>
  <si>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</si>
  <si>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</si>
  <si>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</si>
  <si>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</si>
  <si>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</si>
  <si>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</si>
  <si>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</si>
  <si>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</si>
  <si>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</si>
  <si>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</si>
  <si>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</si>
  <si>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</si>
  <si>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</si>
  <si>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</si>
  <si>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</si>
  <si>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</si>
  <si>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</si>
  <si>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</si>
  <si>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</si>
  <si>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</si>
  <si>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</si>
  <si>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</si>
  <si>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</si>
  <si>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</si>
  <si>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</si>
  <si>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</si>
  <si>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</si>
  <si>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</si>
  <si>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</si>
  <si>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</si>
  <si>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</si>
  <si>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</si>
  <si>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</si>
  <si>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</si>
  <si>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</si>
  <si>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</si>
  <si>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</si>
  <si>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</si>
  <si>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</si>
  <si>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</si>
  <si>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</si>
  <si>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</si>
  <si>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</si>
  <si>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</si>
  <si>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</si>
  <si>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</si>
  <si>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</si>
  <si>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</si>
  <si>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</si>
  <si>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</si>
  <si>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</si>
  <si>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</si>
  <si>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</si>
  <si>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</si>
  <si>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</si>
  <si>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</si>
  <si>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</si>
  <si>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</si>
  <si>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</si>
  <si>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</si>
  <si>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</si>
  <si>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</si>
  <si>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</si>
  <si>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</si>
  <si>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</si>
  <si>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</si>
  <si>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</si>
  <si>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</si>
  <si>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</si>
  <si>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</si>
  <si>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</si>
  <si>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</si>
  <si>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</si>
  <si>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</si>
  <si>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</si>
  <si>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</si>
  <si>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</si>
  <si>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</si>
  <si>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</si>
  <si>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</si>
  <si>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</si>
  <si>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</si>
  <si>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</si>
  <si>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</si>
  <si>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</si>
  <si>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</si>
  <si>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</si>
  <si>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</si>
  <si>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</si>
  <si>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</si>
  <si>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</si>
  <si>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</si>
  <si>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</si>
  <si>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</si>
  <si>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</si>
  <si>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</si>
  <si>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</si>
  <si>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</si>
  <si>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</si>
  <si>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</si>
  <si>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</si>
  <si>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</si>
  <si>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</si>
  <si>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</si>
  <si>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</si>
  <si>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</si>
  <si>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</si>
  <si>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</si>
  <si>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</si>
  <si>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</si>
  <si>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</si>
  <si>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</si>
  <si>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</si>
  <si>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</si>
  <si>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</si>
  <si>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</si>
  <si>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</si>
  <si>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</si>
  <si>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</si>
  <si>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</si>
  <si>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</si>
  <si>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</si>
  <si>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</si>
  <si>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</si>
  <si>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</si>
  <si>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</si>
  <si>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</si>
  <si>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</si>
  <si>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</si>
  <si>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</si>
  <si>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</si>
  <si>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</si>
  <si>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</si>
  <si>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</si>
  <si>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</si>
  <si>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</si>
  <si>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</si>
  <si>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</si>
  <si>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</si>
  <si>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</si>
  <si>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</si>
  <si>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</si>
  <si>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</si>
  <si>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</si>
  <si>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</si>
  <si>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</si>
  <si>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</si>
  <si>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</si>
  <si>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</si>
  <si>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</si>
  <si>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</si>
  <si>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</si>
  <si>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</si>
  <si>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</si>
  <si>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</si>
  <si>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</si>
  <si>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</si>
  <si>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</si>
  <si>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</si>
  <si>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</si>
  <si>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</si>
  <si>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</si>
  <si>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</si>
  <si>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</si>
  <si>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</si>
  <si>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</si>
  <si>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</si>
  <si>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</si>
  <si>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</si>
  <si>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</si>
  <si>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</si>
  <si>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</si>
  <si>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</si>
  <si>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</si>
  <si>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</si>
  <si>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</si>
  <si>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</si>
  <si>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</si>
  <si>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</si>
  <si>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</si>
  <si>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</si>
  <si>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</si>
  <si>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</si>
  <si>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</si>
  <si>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</si>
  <si>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</si>
  <si>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</si>
  <si>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</si>
  <si>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</si>
  <si>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</si>
  <si>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</si>
  <si>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</si>
  <si>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</si>
  <si>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</si>
  <si>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</si>
  <si>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</si>
  <si>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</si>
  <si>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</si>
  <si>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</si>
  <si>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</si>
  <si>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</si>
  <si>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</si>
  <si>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</si>
  <si>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</si>
  <si>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</si>
  <si>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</si>
  <si>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</si>
  <si>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</si>
  <si>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</si>
  <si>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</si>
  <si>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</si>
  <si>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</si>
  <si>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</si>
  <si>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</si>
  <si>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</si>
  <si>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</si>
  <si>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</si>
  <si>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</si>
  <si>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</si>
  <si>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</si>
  <si>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</si>
  <si>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</si>
  <si>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</si>
  <si>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</si>
  <si>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</si>
  <si>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</si>
  <si>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</si>
  <si>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</si>
  <si>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</si>
  <si>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</si>
  <si>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</si>
  <si>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</si>
  <si>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</si>
  <si>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</si>
  <si>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</si>
  <si>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</si>
  <si>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</si>
  <si>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</si>
  <si>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</si>
  <si>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</si>
  <si>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</si>
  <si>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</si>
  <si>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</si>
  <si>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</si>
  <si>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</si>
  <si>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</si>
  <si>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</si>
  <si>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</si>
  <si>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</si>
  <si>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</si>
  <si>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</si>
  <si>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</si>
  <si>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</si>
  <si>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</si>
  <si>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</si>
  <si>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</si>
  <si>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</si>
  <si>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</si>
  <si>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</si>
  <si>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</si>
  <si>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</si>
  <si>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</si>
  <si>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</si>
  <si>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</si>
  <si>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</si>
  <si>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</si>
  <si>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</si>
  <si>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</si>
  <si>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</si>
  <si>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</si>
  <si>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</si>
  <si>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</si>
  <si>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</si>
  <si>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</si>
  <si>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</si>
  <si>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</si>
  <si>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</si>
  <si>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</si>
  <si>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</si>
  <si>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</si>
  <si>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</si>
  <si>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</si>
  <si>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</si>
  <si>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</si>
  <si>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</si>
  <si>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</si>
  <si>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</si>
  <si>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</si>
  <si>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</si>
  <si>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</si>
  <si>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</si>
  <si>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</si>
  <si>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</si>
  <si>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</si>
  <si>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</si>
  <si>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</si>
  <si>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</si>
  <si>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</si>
  <si>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</si>
  <si>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</si>
  <si>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</si>
  <si>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</si>
  <si>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</si>
  <si>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</si>
  <si>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</si>
  <si>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</si>
  <si>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</si>
  <si>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</si>
  <si>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</si>
  <si>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</si>
  <si>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</si>
  <si>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</si>
  <si>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</si>
  <si>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</si>
  <si>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</si>
  <si>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</si>
  <si>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</si>
  <si>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</si>
  <si>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</si>
  <si>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</si>
  <si>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</si>
  <si>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</si>
  <si>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</si>
  <si>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</si>
  <si>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</si>
  <si>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</si>
  <si>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</si>
  <si>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</si>
  <si>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</si>
  <si>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</si>
  <si>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</si>
  <si>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</si>
  <si>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</si>
  <si>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</si>
  <si>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</si>
  <si>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</si>
  <si>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</si>
  <si>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</si>
  <si>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</si>
  <si>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</si>
  <si>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</si>
  <si>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</si>
  <si>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</si>
  <si>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</si>
  <si>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</si>
  <si>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</si>
  <si>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</si>
  <si>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</si>
  <si>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</si>
  <si>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</si>
  <si>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</si>
  <si>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</si>
  <si>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</si>
  <si>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</si>
  <si>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</si>
  <si>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</si>
  <si>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</si>
  <si>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</si>
  <si>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</si>
  <si>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</si>
  <si>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</si>
  <si>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</si>
  <si>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</si>
  <si>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</si>
  <si>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</si>
  <si>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</si>
  <si>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</si>
  <si>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</si>
  <si>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</si>
  <si>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</si>
  <si>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</si>
  <si>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</si>
  <si>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</si>
  <si>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</si>
  <si>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</si>
  <si>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</si>
  <si>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</si>
  <si>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</si>
  <si>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</si>
  <si>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</si>
  <si>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</si>
  <si>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</si>
  <si>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</si>
  <si>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</si>
  <si>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</si>
  <si>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</si>
  <si>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</si>
  <si>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</si>
  <si>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</si>
  <si>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</si>
  <si>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</si>
  <si>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</si>
  <si>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</si>
  <si>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</si>
  <si>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</si>
  <si>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</si>
  <si>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</si>
  <si>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</si>
  <si>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</si>
  <si>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</si>
  <si>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</si>
  <si>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</si>
  <si>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</si>
  <si>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</si>
  <si>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</si>
  <si>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</si>
  <si>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</si>
  <si>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</si>
  <si>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</si>
  <si>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</si>
  <si>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</si>
  <si>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</si>
  <si>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</si>
  <si>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</si>
  <si>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</si>
  <si>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</si>
  <si>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</si>
  <si>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</si>
  <si>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</si>
  <si>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</si>
  <si>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</si>
  <si>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</si>
  <si>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</si>
  <si>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</si>
  <si>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</si>
  <si>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</si>
  <si>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</si>
  <si>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</si>
  <si>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</si>
  <si>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</si>
  <si>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</si>
  <si>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</si>
  <si>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</si>
  <si>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</si>
  <si>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</si>
  <si>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</si>
  <si>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</si>
  <si>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</si>
  <si>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</si>
  <si>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</si>
  <si>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</si>
  <si>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</si>
  <si>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</si>
  <si>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</si>
  <si>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</si>
  <si>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</si>
  <si>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</si>
  <si>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</si>
  <si>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</si>
  <si>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</si>
  <si>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</si>
  <si>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</si>
  <si>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</si>
  <si>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</si>
  <si>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</si>
  <si>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</si>
  <si>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</si>
  <si>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</si>
  <si>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</si>
  <si>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</si>
  <si>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</si>
  <si>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</si>
  <si>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</si>
  <si>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</si>
  <si>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</si>
  <si>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</si>
  <si>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</si>
  <si>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</si>
  <si>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</si>
  <si>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</si>
  <si>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</si>
  <si>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.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</si>
  <si>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</si>
  <si>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</si>
  <si>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</si>
  <si>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</si>
  <si>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</si>
  <si>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</si>
  <si>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</si>
  <si>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</si>
  <si>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</si>
  <si>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</si>
  <si>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</si>
  <si>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Korrik</t>
  </si>
  <si>
    <t>Pranimet Korrik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</si>
</sst>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1" fillId="39" borderId="0" xfId="0" applyFont="1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Desktop/Per%20media/PER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Sheet1"/>
    </sheetNames>
    <sheetDataSet>
      <sheetData sheetId="0"/>
      <sheetData sheetId="1"/>
      <sheetData sheetId="2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  <row r="231">
          <cell r="B231" t="str">
            <v>2023 Janar</v>
          </cell>
          <cell r="C231" t="str">
            <v>2023 Januar</v>
          </cell>
          <cell r="D231" t="str">
            <v>2023 January</v>
          </cell>
        </row>
        <row r="232">
          <cell r="B232" t="str">
            <v>2023 Shkurt</v>
          </cell>
          <cell r="C232" t="str">
            <v>2023 Februar</v>
          </cell>
          <cell r="D232" t="str">
            <v>2023 February</v>
          </cell>
        </row>
        <row r="233">
          <cell r="B233" t="str">
            <v xml:space="preserve">2023 Mars </v>
          </cell>
          <cell r="C233" t="str">
            <v xml:space="preserve">2023 Mart </v>
          </cell>
          <cell r="D233" t="str">
            <v>2023 March</v>
          </cell>
        </row>
        <row r="243">
          <cell r="B243" t="str">
            <v>Gjithsej 2023</v>
          </cell>
          <cell r="C243" t="str">
            <v>Ukupno 2023</v>
          </cell>
          <cell r="D243" t="str">
            <v>2023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5" t="s">
        <v>609</v>
      </c>
      <c r="E1" s="57"/>
      <c r="F1" s="103" t="s">
        <v>883</v>
      </c>
      <c r="G1" s="57"/>
      <c r="H1" s="57"/>
      <c r="I1" s="57"/>
    </row>
    <row r="2" spans="1:11" ht="18.75" customHeight="1" x14ac:dyDescent="0.25">
      <c r="A2" s="63" t="s">
        <v>868</v>
      </c>
      <c r="B2" s="59"/>
      <c r="C2" s="59"/>
      <c r="D2" s="106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4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4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  <c r="J6" s="58" t="s">
        <v>871</v>
      </c>
    </row>
    <row r="7" spans="1:11" x14ac:dyDescent="0.25">
      <c r="A7" s="104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5">
        <v>1056985.1099999999</v>
      </c>
      <c r="F7" s="96">
        <v>1019754.56</v>
      </c>
      <c r="G7" s="96">
        <v>27391.1</v>
      </c>
      <c r="H7" s="95">
        <v>375956.49</v>
      </c>
      <c r="I7" s="96">
        <v>20000</v>
      </c>
    </row>
    <row r="8" spans="1:11" x14ac:dyDescent="0.25">
      <c r="A8" s="104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4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4"/>
      <c r="B10" s="66" t="str">
        <f>IF(L!$A$1=1,L!B236,IF(L!$A$1=2,L!C236,L!D236))</f>
        <v>2023 Qershor</v>
      </c>
      <c r="C10" s="78">
        <f t="shared" si="0"/>
        <v>3181744.87</v>
      </c>
      <c r="D10" s="65"/>
      <c r="E10" s="81">
        <v>1018015.14</v>
      </c>
      <c r="F10" s="81">
        <v>1537749.1400000001</v>
      </c>
      <c r="G10" s="81">
        <v>13559.04</v>
      </c>
      <c r="H10" s="76">
        <v>424907.55</v>
      </c>
      <c r="I10" s="76">
        <v>187514</v>
      </c>
    </row>
    <row r="11" spans="1:11" x14ac:dyDescent="0.25">
      <c r="A11" s="104"/>
      <c r="B11" s="66" t="str">
        <f>IF(L!$A$1=1,L!B237,IF(L!$A$1=2,L!C237,L!D237))</f>
        <v>2023 Korrik</v>
      </c>
      <c r="C11" s="78">
        <f t="shared" si="0"/>
        <v>18825549.859999999</v>
      </c>
      <c r="D11" s="65"/>
      <c r="E11" s="76">
        <v>7253798.71</v>
      </c>
      <c r="F11" s="78">
        <v>8315539.2199999997</v>
      </c>
      <c r="G11" s="81">
        <v>131651.32</v>
      </c>
      <c r="H11" s="78">
        <v>2500491.61</v>
      </c>
      <c r="I11" s="82">
        <v>624069</v>
      </c>
    </row>
    <row r="12" spans="1:11" x14ac:dyDescent="0.25">
      <c r="A12" s="104"/>
      <c r="B12" s="66" t="str">
        <f>IF(L!$A$1=1,L!B238,IF(L!$A$1=2,L!C238,L!D238))</f>
        <v>2023 Gusht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4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4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4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4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4"/>
      <c r="B17" s="73" t="str">
        <f>IF(L!$A$1=1,L!B243,IF(L!$A$1=2,L!C243,L!D243))</f>
        <v>Gjithsej 2023</v>
      </c>
      <c r="C17" s="85">
        <f>SUM(C5:C16)</f>
        <v>34699600.099999994</v>
      </c>
      <c r="D17" s="74"/>
      <c r="E17" s="75">
        <f>SUM(E5:E16)</f>
        <v>13416009.93</v>
      </c>
      <c r="F17" s="75">
        <f t="shared" ref="F17:I17" si="1">SUM(F5:F16)</f>
        <v>15443059.460000001</v>
      </c>
      <c r="G17" s="75">
        <f t="shared" si="1"/>
        <v>243276.36</v>
      </c>
      <c r="H17" s="75">
        <f t="shared" si="1"/>
        <v>4559057.55</v>
      </c>
      <c r="I17" s="75">
        <f t="shared" si="1"/>
        <v>1038196.8</v>
      </c>
    </row>
    <row r="26" spans="1:9" x14ac:dyDescent="0.25">
      <c r="F26" s="58" t="s">
        <v>882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43" sqref="E43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tr">
        <f>IF(L!$A$1=1,L!G6,IF(L!$A$1=2,L!G16,L!G26))</f>
        <v>Tabela 2: Pranimet</v>
      </c>
      <c r="B1" s="9"/>
      <c r="D1" s="3"/>
      <c r="E1" s="103" t="s">
        <v>884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tr">
        <f>IF([3]L!$A$1=1,[3]L!G8,IF([3]L!$A$1=2,[3]L!G18,[3]L!G28))</f>
        <v>Viti</v>
      </c>
      <c r="B3" s="62" t="str">
        <f>IF([3]L!$A$1=1,[3]L!H8,IF([3]L!$A$1=2,[3]L!H18,[3]L!H28))</f>
        <v>Viti / Muaji</v>
      </c>
      <c r="C3" s="87" t="s">
        <v>872</v>
      </c>
      <c r="D3" s="88" t="s">
        <v>873</v>
      </c>
      <c r="E3" s="88" t="s">
        <v>874</v>
      </c>
      <c r="F3" s="88" t="s">
        <v>875</v>
      </c>
      <c r="G3" s="88" t="s">
        <v>876</v>
      </c>
      <c r="H3" s="88" t="s">
        <v>877</v>
      </c>
      <c r="I3" s="89" t="s">
        <v>878</v>
      </c>
      <c r="J3" s="88" t="s">
        <v>879</v>
      </c>
      <c r="K3" s="54" t="s">
        <v>869</v>
      </c>
      <c r="L3" s="54" t="s">
        <v>881</v>
      </c>
      <c r="M3" s="54" t="s">
        <v>880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tr">
        <f>IF([3]L!$A$1=1,[3]L!B231,IF([3]L!$A$1=2,[3]L!C231,[3]L!D231))</f>
        <v>2023 Janar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f>C5+D5+E5+F5+G5+H5+I5+J5+K5+L5</f>
        <v>379904.88999999996</v>
      </c>
    </row>
    <row r="6" spans="1:19" s="2" customFormat="1" x14ac:dyDescent="0.25">
      <c r="A6" s="94"/>
      <c r="B6" s="72" t="str">
        <f>IF([3]L!$A$1=1,[3]L!B232,IF([3]L!$A$1=2,[3]L!C232,[3]L!D232))</f>
        <v>2023 Shkurt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f t="shared" ref="M6:M16" si="0">C6+D6+E6+F6+G6+H6+I6+J6+K6+L6</f>
        <v>488152.25000000006</v>
      </c>
    </row>
    <row r="7" spans="1:19" s="2" customFormat="1" ht="16.5" x14ac:dyDescent="0.3">
      <c r="A7" s="94"/>
      <c r="B7" s="72" t="str">
        <f>IF([3]L!$A$1=1,[3]L!B233,IF([3]L!$A$1=2,[3]L!C233,[3]L!D233))</f>
        <v xml:space="preserve">2023 Mars 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f t="shared" si="0"/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f t="shared" si="0"/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f t="shared" si="0"/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f t="shared" si="0"/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f t="shared" si="0"/>
        <v>568844.18999999994</v>
      </c>
    </row>
    <row r="12" spans="1:19" s="2" customFormat="1" x14ac:dyDescent="0.25">
      <c r="A12" s="94"/>
      <c r="B12" s="94"/>
      <c r="C12" s="96"/>
      <c r="D12" s="97"/>
      <c r="E12" s="97"/>
      <c r="F12" s="97"/>
      <c r="G12" s="96"/>
      <c r="H12" s="96"/>
      <c r="I12" s="96"/>
      <c r="J12" s="96"/>
      <c r="K12" s="96"/>
      <c r="L12" s="96"/>
      <c r="M12" s="96">
        <f t="shared" si="0"/>
        <v>0</v>
      </c>
    </row>
    <row r="13" spans="1:19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>
        <f t="shared" si="0"/>
        <v>0</v>
      </c>
    </row>
    <row r="14" spans="1:19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>
        <f t="shared" si="0"/>
        <v>0</v>
      </c>
    </row>
    <row r="15" spans="1:19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>
        <f t="shared" si="0"/>
        <v>0</v>
      </c>
    </row>
    <row r="16" spans="1:19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f t="shared" si="0"/>
        <v>0</v>
      </c>
    </row>
    <row r="17" spans="1:13" s="2" customFormat="1" x14ac:dyDescent="0.25">
      <c r="A17" s="94"/>
      <c r="B17" s="92" t="str">
        <f>IF([3]L!$A$1=1,[3]L!B243,IF([3]L!$A$1=2,[3]L!C243,[3]L!D243))</f>
        <v>Gjithsej 2023</v>
      </c>
      <c r="C17" s="93">
        <f>C5+C6+C7+C8+C9+C10+C11+C12+C13+C14+C15+C16</f>
        <v>248589.21000000002</v>
      </c>
      <c r="D17" s="93">
        <f t="shared" ref="D17:M17" si="1">D5+D6+D7+D8+D9+D10+D11+D12+D13+D14+D15+D16</f>
        <v>563.04</v>
      </c>
      <c r="E17" s="93">
        <f t="shared" si="1"/>
        <v>749865.72</v>
      </c>
      <c r="F17" s="93">
        <f t="shared" si="1"/>
        <v>1722214.1</v>
      </c>
      <c r="G17" s="93">
        <f t="shared" si="1"/>
        <v>14585</v>
      </c>
      <c r="H17" s="93">
        <f t="shared" si="1"/>
        <v>225238</v>
      </c>
      <c r="I17" s="93">
        <f t="shared" si="1"/>
        <v>197983.69000000003</v>
      </c>
      <c r="J17" s="93">
        <f t="shared" si="1"/>
        <v>390374.26</v>
      </c>
      <c r="K17" s="93">
        <f t="shared" si="1"/>
        <v>122425</v>
      </c>
      <c r="L17" s="93">
        <f t="shared" si="1"/>
        <v>1046.01</v>
      </c>
      <c r="M17" s="93">
        <f t="shared" si="1"/>
        <v>3672884.03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2025-04-08T13:24:22Z</dcterms:modified>
</cp:coreProperties>
</file>