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84DCEDC8-F740-487A-A8C4-C7AC37F675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Area" localSheetId="1">PRANIMET!$A$1:$Q$4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2" l="1"/>
  <c r="M13" i="12"/>
  <c r="D17" i="12" l="1"/>
  <c r="E17" i="12"/>
  <c r="F17" i="12"/>
  <c r="G17" i="12"/>
  <c r="H17" i="12"/>
  <c r="I17" i="12"/>
  <c r="J17" i="12"/>
  <c r="K17" i="12"/>
  <c r="L17" i="12"/>
  <c r="M17" i="12"/>
  <c r="C17" i="12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6" l="1"/>
</calcChain>
</file>

<file path=xl/sharedStrings.xml><?xml version="1.0" encoding="utf-8"?>
<sst xmlns="http://schemas.openxmlformats.org/spreadsheetml/2006/main" count="968" uniqueCount="887">
  <si>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</si>
  <si>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</si>
  <si>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</si>
  <si>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</si>
  <si>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</si>
  <si>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</si>
  <si>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</si>
  <si>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</si>
  <si>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</si>
  <si>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</si>
  <si>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</si>
  <si>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</si>
  <si>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</si>
  <si>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</si>
  <si>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</si>
  <si>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</si>
  <si>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</si>
  <si>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</si>
  <si>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</si>
  <si>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</si>
  <si>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</si>
  <si>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</si>
  <si>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</si>
  <si>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</si>
  <si>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</si>
  <si>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</si>
  <si>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</si>
  <si>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</si>
  <si>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</si>
  <si>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</si>
  <si>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</si>
  <si>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</si>
  <si>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</si>
  <si>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</si>
  <si>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</si>
  <si>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</si>
  <si>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</si>
  <si>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</si>
  <si>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</si>
  <si>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</si>
  <si>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</si>
  <si>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</si>
  <si>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</si>
  <si>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</si>
  <si>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</si>
  <si>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</si>
  <si>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</si>
  <si>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</si>
  <si>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</si>
  <si>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</si>
  <si>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</si>
  <si>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</si>
  <si>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</si>
  <si>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</si>
  <si>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</si>
  <si>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</si>
  <si>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</si>
  <si>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</si>
  <si>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</si>
  <si>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</si>
  <si>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</si>
  <si>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</si>
  <si>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</si>
  <si>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</si>
  <si>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</si>
  <si>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</si>
  <si>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</si>
  <si>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</si>
  <si>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</si>
  <si>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</si>
  <si>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</si>
  <si>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</si>
  <si>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</si>
  <si>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</si>
  <si>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</si>
  <si>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</si>
  <si>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</si>
  <si>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</si>
  <si>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</si>
  <si>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</si>
  <si>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</si>
  <si>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</si>
  <si>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</si>
  <si>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</si>
  <si>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</si>
  <si>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</si>
  <si>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</si>
  <si>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</si>
  <si>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</si>
  <si>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</si>
  <si>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</si>
  <si>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</si>
  <si>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</si>
  <si>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</si>
  <si>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</si>
  <si>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</si>
  <si>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</si>
  <si>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</si>
  <si>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</si>
  <si>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</si>
  <si>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</si>
  <si>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</si>
  <si>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</si>
  <si>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</si>
  <si>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</si>
  <si>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</si>
  <si>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</si>
  <si>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</si>
  <si>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</si>
  <si>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</si>
  <si>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</si>
  <si>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</si>
  <si>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</si>
  <si>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</si>
  <si>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</si>
  <si>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</si>
  <si>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</si>
  <si>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</si>
  <si>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</si>
  <si>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</si>
  <si>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</si>
  <si>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</si>
  <si>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</si>
  <si>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</si>
  <si>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</si>
  <si>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</si>
  <si>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</si>
  <si>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</si>
  <si>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</si>
  <si>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</si>
  <si>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</si>
  <si>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</si>
  <si>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</si>
  <si>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</si>
  <si>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</si>
  <si>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</si>
  <si>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</si>
  <si>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</si>
  <si>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</si>
  <si>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</si>
  <si>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</si>
  <si>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</si>
  <si>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</si>
  <si>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</si>
  <si>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</si>
  <si>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</si>
  <si>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</si>
  <si>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</si>
  <si>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</si>
  <si>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</si>
  <si>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</si>
  <si>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</si>
  <si>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</si>
  <si>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</si>
  <si>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</si>
  <si>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</si>
  <si>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</si>
  <si>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</si>
  <si>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</si>
  <si>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</si>
  <si>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</si>
  <si>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</si>
  <si>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</si>
  <si>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</si>
  <si>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</si>
  <si>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</si>
  <si>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</si>
  <si>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</si>
  <si>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</si>
  <si>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</si>
  <si>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</si>
  <si>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</si>
  <si>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</si>
  <si>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</si>
  <si>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</si>
  <si>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</si>
  <si>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</si>
  <si>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</si>
  <si>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</si>
  <si>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</si>
  <si>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</si>
  <si>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</si>
  <si>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</si>
  <si>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</si>
  <si>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</si>
  <si>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</si>
  <si>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</si>
  <si>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</si>
  <si>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</si>
  <si>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</si>
  <si>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</si>
  <si>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</si>
  <si>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</si>
  <si>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</si>
  <si>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</si>
  <si>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</si>
  <si>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</si>
  <si>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</si>
  <si>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</si>
  <si>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</si>
  <si>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</si>
  <si>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</si>
  <si>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</si>
  <si>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</si>
  <si>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</si>
  <si>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</si>
  <si>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</si>
  <si>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</si>
  <si>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</si>
  <si>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</si>
  <si>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</si>
  <si>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</si>
  <si>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</si>
  <si>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</si>
  <si>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</si>
  <si>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</si>
  <si>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</si>
  <si>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</si>
  <si>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</si>
  <si>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</si>
  <si>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</si>
  <si>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</si>
  <si>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</si>
  <si>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</si>
  <si>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</si>
  <si>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</si>
  <si>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</si>
  <si>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</si>
  <si>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</si>
  <si>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</si>
  <si>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</si>
  <si>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</si>
  <si>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</si>
  <si>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</si>
  <si>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</si>
  <si>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</si>
  <si>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</si>
  <si>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</si>
  <si>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</si>
  <si>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</si>
  <si>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</si>
  <si>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</si>
  <si>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</si>
  <si>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</si>
  <si>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</si>
  <si>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</si>
  <si>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</si>
  <si>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</si>
  <si>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</si>
  <si>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</si>
  <si>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</si>
  <si>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</si>
  <si>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</si>
  <si>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</si>
  <si>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</si>
  <si>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</si>
  <si>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</si>
  <si>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</si>
  <si>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</si>
  <si>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</si>
  <si>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</si>
  <si>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</si>
  <si>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</si>
  <si>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</si>
  <si>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</si>
  <si>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</si>
  <si>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</si>
  <si>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</si>
  <si>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</si>
  <si>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</si>
  <si>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</si>
  <si>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</si>
  <si>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</si>
  <si>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</si>
  <si>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</si>
  <si>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</si>
  <si>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</si>
  <si>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</si>
  <si>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</si>
  <si>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</si>
  <si>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</si>
  <si>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</si>
  <si>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</si>
  <si>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</si>
  <si>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</si>
  <si>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</si>
  <si>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</si>
  <si>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</si>
  <si>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</si>
  <si>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</si>
  <si>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</si>
  <si>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</si>
  <si>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</si>
  <si>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</si>
  <si>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</si>
  <si>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</si>
  <si>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</si>
  <si>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</si>
  <si>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</si>
  <si>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</si>
  <si>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</si>
  <si>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</si>
  <si>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</si>
  <si>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</si>
  <si>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</si>
  <si>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</si>
  <si>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</si>
  <si>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</si>
  <si>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</si>
  <si>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</si>
  <si>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</si>
  <si>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</si>
  <si>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</si>
  <si>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</si>
  <si>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</si>
  <si>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</si>
  <si>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</si>
  <si>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</si>
  <si>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</si>
  <si>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</si>
  <si>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</si>
  <si>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</si>
  <si>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</si>
  <si>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</si>
  <si>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</si>
  <si>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</si>
  <si>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</si>
  <si>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</si>
  <si>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</si>
  <si>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</si>
  <si>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</si>
  <si>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</si>
  <si>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</si>
  <si>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</si>
  <si>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</si>
  <si>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</si>
  <si>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</si>
  <si>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</si>
  <si>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</si>
  <si>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</si>
  <si>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</si>
  <si>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</si>
  <si>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</si>
  <si>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</si>
  <si>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</si>
  <si>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</si>
  <si>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</si>
  <si>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</si>
  <si>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</si>
  <si>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</si>
  <si>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</si>
  <si>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</si>
  <si>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</si>
  <si>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</si>
  <si>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</si>
  <si>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</si>
  <si>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</si>
  <si>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</si>
  <si>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</si>
  <si>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</si>
  <si>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</si>
  <si>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</si>
  <si>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</si>
  <si>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</si>
  <si>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</si>
  <si>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</si>
  <si>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</si>
  <si>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</si>
  <si>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</si>
  <si>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</si>
  <si>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</si>
  <si>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</si>
  <si>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</si>
  <si>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</si>
  <si>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</si>
  <si>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</si>
  <si>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</si>
  <si>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</si>
  <si>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</si>
  <si>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</si>
  <si>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</si>
  <si>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</si>
  <si>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</si>
  <si>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</si>
  <si>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</si>
  <si>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</si>
  <si>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</si>
  <si>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</si>
  <si>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</si>
  <si>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</si>
  <si>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</si>
  <si>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</si>
  <si>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</si>
  <si>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</si>
  <si>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</si>
  <si>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</si>
  <si>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</si>
  <si>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</si>
  <si>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</si>
  <si>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</si>
  <si>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</si>
  <si>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</si>
  <si>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</si>
  <si>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</si>
  <si>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</si>
  <si>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</si>
  <si>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</si>
  <si>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</si>
  <si>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</si>
  <si>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</si>
  <si>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</si>
  <si>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</si>
  <si>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</si>
  <si>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</si>
  <si>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</si>
  <si>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</si>
  <si>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</si>
  <si>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</si>
  <si>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</si>
  <si>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</si>
  <si>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</si>
  <si>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</si>
  <si>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</si>
  <si>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</si>
  <si>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</si>
  <si>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</si>
  <si>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</si>
  <si>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</si>
  <si>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</si>
  <si>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</si>
  <si>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</si>
  <si>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</si>
  <si>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</si>
  <si>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</si>
  <si>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</si>
  <si>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</si>
  <si>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</si>
  <si>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</si>
  <si>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</si>
  <si>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</si>
  <si>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</si>
  <si>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</si>
  <si>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</si>
  <si>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</si>
  <si>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</si>
  <si>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</si>
  <si>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</si>
  <si>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</si>
  <si>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</si>
  <si>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</si>
  <si>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</si>
  <si>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</si>
  <si>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</si>
  <si>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</si>
  <si>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</si>
  <si>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</si>
  <si>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</si>
  <si>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</si>
  <si>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</si>
  <si>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</si>
  <si>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</si>
  <si>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</si>
  <si>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</si>
  <si>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</si>
  <si>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</si>
  <si>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</si>
  <si>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</si>
  <si>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</si>
  <si>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</si>
  <si>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</si>
  <si>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</si>
  <si>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</si>
  <si>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</si>
  <si>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</si>
  <si>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</si>
  <si>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</si>
  <si>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</si>
  <si>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</si>
  <si>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</si>
  <si>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</si>
  <si>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</si>
  <si>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</si>
  <si>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</si>
  <si>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</si>
  <si>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</si>
  <si>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</si>
  <si>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</si>
  <si>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</si>
  <si>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</si>
  <si>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</si>
  <si>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</si>
  <si>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</si>
  <si>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</si>
  <si>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</si>
  <si>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</si>
  <si>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</si>
  <si>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</si>
  <si>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</si>
  <si>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</si>
  <si>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</si>
  <si>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</si>
  <si>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</si>
  <si>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</si>
  <si>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</si>
  <si>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</si>
  <si>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</si>
  <si>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</si>
  <si>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</si>
  <si>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</si>
  <si>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</si>
  <si>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</si>
  <si>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</si>
  <si>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</si>
  <si>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</si>
  <si>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</si>
  <si>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</si>
  <si>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</si>
  <si>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</si>
  <si>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</si>
  <si>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</si>
  <si>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</si>
  <si>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</si>
  <si>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</si>
  <si>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</si>
  <si>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</si>
  <si>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</si>
  <si>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</si>
  <si>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</si>
  <si>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</si>
  <si>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</si>
  <si>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</si>
  <si>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</si>
  <si>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</si>
  <si>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</si>
  <si>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</si>
  <si>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</si>
  <si>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</si>
  <si>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</si>
  <si>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</si>
  <si>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</si>
  <si>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</si>
  <si>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</si>
  <si>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</si>
  <si>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</si>
  <si>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</si>
  <si>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</si>
  <si>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</si>
  <si>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</si>
  <si>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</si>
  <si>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</si>
  <si>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</si>
  <si>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</si>
  <si>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</si>
  <si>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</si>
  <si>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</si>
  <si>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</si>
  <si>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</si>
  <si>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</si>
  <si>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</si>
  <si>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</si>
  <si>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</si>
  <si>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</si>
  <si>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</si>
  <si>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</si>
  <si>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</si>
  <si>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</si>
  <si>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</si>
  <si>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</si>
  <si>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</si>
  <si>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</si>
  <si>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</si>
  <si>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</si>
  <si>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</si>
  <si>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</si>
  <si>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</si>
  <si>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</si>
  <si>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</si>
  <si>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</si>
  <si>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</si>
  <si>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</si>
  <si>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</si>
  <si>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</si>
  <si>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</si>
  <si>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</si>
  <si>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</si>
  <si>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</si>
  <si>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</si>
  <si>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</si>
  <si>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</si>
  <si>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</si>
  <si>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</si>
  <si>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</si>
  <si>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</si>
  <si>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</si>
  <si>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</si>
  <si>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</si>
  <si>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</si>
  <si>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</si>
  <si>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</si>
  <si>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</si>
  <si>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</si>
  <si>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</si>
  <si>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</si>
  <si>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</si>
  <si>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</si>
  <si>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</si>
  <si>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</si>
  <si>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</si>
  <si>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</si>
  <si>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</si>
  <si>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</si>
  <si>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</si>
  <si>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</si>
  <si>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</si>
  <si>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</si>
  <si>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</si>
  <si>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</si>
  <si>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</si>
  <si>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</si>
  <si>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</si>
  <si>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</si>
  <si>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</si>
  <si>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</si>
  <si>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</si>
  <si>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</si>
  <si>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</si>
  <si>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</si>
  <si>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</si>
  <si>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</si>
  <si>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</si>
  <si>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</si>
  <si>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</si>
  <si>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</si>
  <si>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</si>
  <si>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</si>
  <si>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</si>
  <si>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</si>
  <si>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</si>
  <si>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</si>
  <si>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</si>
  <si>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</si>
  <si>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</si>
  <si>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</si>
  <si>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</si>
  <si>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</si>
  <si>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</si>
  <si>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</si>
  <si>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</si>
  <si>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</si>
  <si>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</si>
  <si>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</si>
  <si>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</si>
  <si>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</si>
  <si>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</si>
  <si>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</si>
  <si>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</si>
  <si>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</si>
  <si>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</si>
  <si>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</si>
  <si>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</si>
  <si>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</si>
  <si>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</si>
  <si>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</si>
  <si>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</si>
  <si>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</si>
  <si>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</si>
  <si>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</si>
  <si>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</si>
  <si>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</si>
  <si>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</si>
  <si>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</si>
  <si>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</si>
  <si>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</si>
  <si>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</si>
  <si>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</si>
  <si>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</si>
  <si>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</si>
  <si>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</si>
  <si>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</si>
  <si>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</si>
  <si>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</si>
  <si>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</si>
  <si>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</si>
  <si>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</si>
  <si>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</si>
  <si>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</si>
  <si>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</si>
  <si>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</si>
  <si>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</si>
  <si>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</si>
  <si>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</si>
  <si>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</si>
  <si>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</si>
  <si>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</si>
  <si>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</si>
  <si>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</si>
  <si>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</si>
  <si>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</si>
  <si>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</si>
  <si>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</si>
  <si>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</si>
  <si>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</si>
  <si>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</si>
  <si>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</si>
  <si>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</si>
  <si>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</si>
  <si>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</si>
  <si>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</si>
  <si>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</si>
  <si>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</si>
  <si>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</si>
  <si>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</si>
  <si>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</si>
  <si>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</si>
  <si>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</si>
  <si>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</si>
  <si>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</si>
  <si>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</si>
  <si>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</si>
  <si>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</si>
  <si>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</si>
  <si>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</si>
  <si>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</si>
  <si>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</si>
  <si>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</si>
  <si>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</si>
  <si>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</si>
  <si>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</si>
  <si>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</si>
  <si>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</si>
  <si>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</si>
  <si>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</si>
  <si>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</si>
  <si>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</si>
  <si>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</si>
  <si>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</si>
  <si>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</si>
  <si>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</si>
  <si>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</si>
  <si>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</si>
  <si>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</si>
  <si>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</si>
  <si>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</si>
  <si>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</si>
  <si>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</si>
  <si>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</si>
  <si>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</si>
  <si>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</si>
  <si>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</si>
  <si>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</si>
  <si>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</si>
  <si>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</si>
  <si>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</si>
  <si>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</si>
  <si>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</si>
  <si>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</si>
  <si>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</si>
  <si>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</si>
  <si>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</si>
  <si>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</si>
  <si>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</si>
  <si>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</si>
  <si>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</si>
  <si>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</si>
  <si>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</si>
  <si>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</si>
  <si>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</si>
  <si>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</si>
  <si>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</si>
  <si>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</si>
  <si>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</si>
  <si>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</si>
  <si>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</si>
  <si>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</si>
  <si>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</si>
  <si>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</si>
  <si>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</si>
  <si>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</si>
  <si>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</si>
  <si>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</si>
  <si>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</si>
  <si>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</si>
  <si>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</si>
  <si>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</si>
  <si>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</si>
  <si>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</si>
  <si>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</si>
  <si>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</si>
  <si>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</si>
  <si>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</si>
  <si>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</si>
  <si>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</si>
  <si>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</si>
  <si>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</si>
  <si>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</si>
  <si>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</si>
  <si>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</si>
  <si>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</si>
  <si>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</si>
  <si>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</si>
  <si>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</si>
  <si>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</si>
  <si>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</si>
  <si>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</si>
  <si>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</si>
  <si>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</si>
  <si>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</si>
  <si>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</si>
  <si>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</si>
  <si>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</si>
  <si>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</si>
  <si>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</si>
  <si>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</si>
  <si>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</si>
  <si>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</si>
  <si>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</si>
  <si>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</si>
  <si>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</si>
  <si>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</si>
  <si>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</si>
  <si>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</si>
  <si>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</si>
  <si>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</si>
  <si>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</si>
  <si>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</si>
  <si>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</si>
  <si>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</si>
  <si>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</si>
  <si>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</si>
  <si>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</si>
  <si>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</si>
  <si>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</si>
  <si>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</si>
  <si>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</si>
  <si>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</si>
  <si>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</si>
  <si>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</si>
  <si>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</si>
  <si>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</si>
  <si>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</si>
  <si>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</si>
  <si>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</si>
  <si>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</si>
  <si>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</si>
  <si>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</si>
  <si>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</si>
  <si>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</si>
  <si>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</si>
  <si>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</si>
  <si>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</si>
  <si>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</si>
  <si>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</si>
  <si>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</si>
  <si>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</si>
  <si>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</si>
  <si>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</si>
  <si>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</si>
  <si>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</si>
  <si>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</si>
  <si>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</si>
  <si>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</si>
  <si>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</si>
  <si>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</si>
  <si>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</si>
  <si>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</si>
  <si>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</si>
  <si>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</si>
  <si>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</si>
  <si>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</si>
  <si>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</si>
  <si>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</si>
  <si>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</si>
  <si>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</si>
  <si>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</si>
  <si>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</si>
  <si>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</si>
  <si>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</si>
  <si>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</si>
  <si>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</si>
  <si>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</si>
  <si>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</si>
  <si>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</si>
  <si>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2023Shtator</t>
  </si>
  <si>
    <t>Vlerat janë në Euro</t>
  </si>
  <si>
    <t>2023Tetor</t>
  </si>
  <si>
    <t>Pranimet Tetor</t>
  </si>
  <si>
    <t>Pagesat Tetor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</si>
</sst>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31" fillId="2" borderId="0" xfId="0" applyFont="1" applyFill="1" applyProtection="1">
      <protection hidden="1"/>
    </xf>
    <xf numFmtId="43" fontId="0" fillId="0" borderId="0" xfId="1" applyFont="1" applyProtection="1">
      <protection hidden="1"/>
    </xf>
    <xf numFmtId="43" fontId="0" fillId="2" borderId="12" xfId="1" applyFont="1" applyFill="1" applyBorder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H25" sqref="H25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8" t="s">
        <v>609</v>
      </c>
      <c r="E1" s="57"/>
      <c r="F1" s="104" t="s">
        <v>886</v>
      </c>
      <c r="G1" s="57"/>
      <c r="H1" s="57"/>
      <c r="I1" s="57"/>
    </row>
    <row r="2" spans="1:11" ht="18.75" customHeight="1" x14ac:dyDescent="0.25">
      <c r="A2" s="63" t="s">
        <v>883</v>
      </c>
      <c r="B2" s="59"/>
      <c r="C2" s="59"/>
      <c r="D2" s="109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7">
        <v>2023</v>
      </c>
      <c r="B5" s="66" t="str">
        <f>IF(L!$A$1=1,L!B231,IF(L!$A$1=2,L!C231,L!D231))</f>
        <v>2023 Janar</v>
      </c>
      <c r="C5" s="78">
        <f>SUM(E5:I5)</f>
        <v>1415008.38</v>
      </c>
      <c r="D5" s="65"/>
      <c r="E5" s="76">
        <v>861691.02</v>
      </c>
      <c r="F5" s="77">
        <v>553317.36</v>
      </c>
      <c r="G5" s="77"/>
      <c r="H5" s="77"/>
      <c r="I5" s="78"/>
    </row>
    <row r="6" spans="1:11" x14ac:dyDescent="0.25">
      <c r="A6" s="107"/>
      <c r="B6" s="66" t="str">
        <f>IF(L!$A$1=1,L!B232,IF(L!$A$1=2,L!C232,L!D232))</f>
        <v>2023 Shkurt</v>
      </c>
      <c r="C6" s="78">
        <f>SUM(E6:I6)</f>
        <v>2673381.46</v>
      </c>
      <c r="D6" s="65"/>
      <c r="E6" s="76">
        <v>1112270.3600000001</v>
      </c>
      <c r="F6" s="79">
        <v>1374378.44</v>
      </c>
      <c r="G6" s="76">
        <v>35241.39</v>
      </c>
      <c r="H6" s="79">
        <v>17745.349999999999</v>
      </c>
      <c r="I6" s="80">
        <v>133745.92000000001</v>
      </c>
    </row>
    <row r="7" spans="1:11" x14ac:dyDescent="0.25">
      <c r="A7" s="107"/>
      <c r="B7" s="66" t="str">
        <f>IF(L!$A$1=1,L!B233,IF(L!$A$1=2,L!C233,L!D233))</f>
        <v xml:space="preserve">2023 Mars </v>
      </c>
      <c r="C7" s="78">
        <f t="shared" ref="C7:C16" si="0">SUM(E7:I7)</f>
        <v>2500087.2599999998</v>
      </c>
      <c r="D7" s="65"/>
      <c r="E7" s="95">
        <v>1056985.1099999999</v>
      </c>
      <c r="F7" s="96">
        <v>1019754.56</v>
      </c>
      <c r="G7" s="96">
        <v>27391.1</v>
      </c>
      <c r="H7" s="95">
        <v>375956.49</v>
      </c>
      <c r="I7" s="96">
        <v>20000</v>
      </c>
    </row>
    <row r="8" spans="1:11" x14ac:dyDescent="0.25">
      <c r="A8" s="107"/>
      <c r="B8" s="66" t="str">
        <f>IF(L!$A$1=1,L!B234,IF(L!$A$1=2,L!C234,L!D234))</f>
        <v>2023 Prill</v>
      </c>
      <c r="C8" s="78">
        <f t="shared" si="0"/>
        <v>2249111.3400000003</v>
      </c>
      <c r="D8" s="65"/>
      <c r="E8" s="76">
        <v>963813.4</v>
      </c>
      <c r="F8" s="77">
        <v>648015.03</v>
      </c>
      <c r="G8" s="77">
        <v>17105</v>
      </c>
      <c r="H8" s="77">
        <v>620177.91</v>
      </c>
      <c r="I8" s="80"/>
    </row>
    <row r="9" spans="1:11" x14ac:dyDescent="0.25">
      <c r="A9" s="107"/>
      <c r="B9" s="66" t="str">
        <f>IF(L!$A$1=1,L!B235,IF(L!$A$1=2,L!C235,L!D235))</f>
        <v>2023 Maj</v>
      </c>
      <c r="C9" s="78">
        <f t="shared" si="0"/>
        <v>3854716.93</v>
      </c>
      <c r="D9" s="65"/>
      <c r="E9" s="81">
        <v>1149436.19</v>
      </c>
      <c r="F9" s="81">
        <v>1994305.7100000002</v>
      </c>
      <c r="G9" s="81">
        <v>18328.509999999998</v>
      </c>
      <c r="H9" s="81">
        <v>619778.64</v>
      </c>
      <c r="I9" s="76">
        <v>72867.88</v>
      </c>
    </row>
    <row r="10" spans="1:11" x14ac:dyDescent="0.25">
      <c r="A10" s="107"/>
      <c r="B10" s="66" t="str">
        <f>IF(L!$A$1=1,L!B236,IF(L!$A$1=2,L!C236,L!D236))</f>
        <v>2023 Qershor</v>
      </c>
      <c r="C10" s="106">
        <f t="shared" si="0"/>
        <v>3181744.87</v>
      </c>
      <c r="D10" s="65"/>
      <c r="E10" s="81">
        <v>1018015.14</v>
      </c>
      <c r="F10" s="81">
        <v>1537749.1400000001</v>
      </c>
      <c r="G10" s="81">
        <v>13559.04</v>
      </c>
      <c r="H10" s="76">
        <v>424907.55</v>
      </c>
      <c r="I10" s="76">
        <v>187514</v>
      </c>
    </row>
    <row r="11" spans="1:11" x14ac:dyDescent="0.25">
      <c r="A11" s="107"/>
      <c r="B11" s="66" t="str">
        <f>IF(L!$A$1=1,L!B237,IF(L!$A$1=2,L!C237,L!D237))</f>
        <v>2023 Korrik</v>
      </c>
      <c r="C11" s="78">
        <f t="shared" si="0"/>
        <v>2956767.84</v>
      </c>
      <c r="D11" s="65"/>
      <c r="E11" s="76">
        <v>1091587.49</v>
      </c>
      <c r="F11" s="78">
        <v>1193287.2</v>
      </c>
      <c r="G11" s="81">
        <v>20026.28</v>
      </c>
      <c r="H11" s="78">
        <v>441925.67</v>
      </c>
      <c r="I11" s="82">
        <v>209941.2</v>
      </c>
    </row>
    <row r="12" spans="1:11" x14ac:dyDescent="0.25">
      <c r="A12" s="107"/>
      <c r="B12" s="66" t="str">
        <f>IF(L!$A$1=1,L!B238,IF(L!$A$1=2,L!C238,L!D238))</f>
        <v>2023 Gusht</v>
      </c>
      <c r="C12" s="78">
        <f t="shared" si="0"/>
        <v>5549378.9100000001</v>
      </c>
      <c r="D12" s="65"/>
      <c r="E12" s="76">
        <v>1028197.02</v>
      </c>
      <c r="F12" s="78">
        <v>3901642.49</v>
      </c>
      <c r="G12" s="78">
        <v>16407.95</v>
      </c>
      <c r="H12" s="78">
        <v>440591.45</v>
      </c>
      <c r="I12" s="82">
        <v>162540</v>
      </c>
    </row>
    <row r="13" spans="1:11" x14ac:dyDescent="0.25">
      <c r="A13" s="107"/>
      <c r="B13" s="66" t="str">
        <f>IF(L!$A$1=1,L!B239,IF(L!$A$1=2,L!C239,L!D239))</f>
        <v>2023 Shtator</v>
      </c>
      <c r="C13" s="78">
        <f t="shared" si="0"/>
        <v>4071431.51</v>
      </c>
      <c r="D13" s="65"/>
      <c r="E13" s="78">
        <v>1119193.19</v>
      </c>
      <c r="F13" s="78">
        <v>1348602.13</v>
      </c>
      <c r="G13" s="78">
        <v>10531.52</v>
      </c>
      <c r="H13" s="78">
        <v>402404.67000000004</v>
      </c>
      <c r="I13" s="78">
        <v>1190700</v>
      </c>
    </row>
    <row r="14" spans="1:11" x14ac:dyDescent="0.25">
      <c r="A14" s="107"/>
      <c r="B14" s="66" t="str">
        <f>IF(L!$A$1=1,L!B240,IF(L!$A$1=2,L!C240,L!D240))</f>
        <v>2023 Tetor</v>
      </c>
      <c r="C14" s="78">
        <f t="shared" si="0"/>
        <v>3253264.8</v>
      </c>
      <c r="D14" s="71"/>
      <c r="E14" s="76">
        <v>1043889.84</v>
      </c>
      <c r="F14" s="78">
        <v>1368114.73</v>
      </c>
      <c r="G14" s="78">
        <v>17347.689999999999</v>
      </c>
      <c r="H14" s="76">
        <v>397413.94</v>
      </c>
      <c r="I14" s="78">
        <v>426498.6</v>
      </c>
    </row>
    <row r="15" spans="1:11" x14ac:dyDescent="0.25">
      <c r="A15" s="107"/>
      <c r="B15" s="66" t="str">
        <f>IF(L!$A$1=1,L!B241,IF(L!$A$1=2,L!C241,L!D241))</f>
        <v xml:space="preserve">2023 Nëntor 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7"/>
      <c r="B16" s="66" t="str">
        <f>IF(L!$A$1=1,L!B242,IF(L!$A$1=2,L!C242,L!D242))</f>
        <v>2023 Dhjetor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7"/>
      <c r="B17" s="73" t="str">
        <f>IF(L!$A$1=1,L!B243,IF(L!$A$1=2,L!C243,L!D243))</f>
        <v>Gjithsej 2023</v>
      </c>
      <c r="C17" s="85">
        <f>SUM(C5:C16)</f>
        <v>31704893.300000001</v>
      </c>
      <c r="D17" s="74"/>
      <c r="E17" s="75">
        <f>SUM(E5:E16)</f>
        <v>10445078.76</v>
      </c>
      <c r="F17" s="75">
        <f t="shared" ref="F17:I17" si="1">SUM(F5:F16)</f>
        <v>14939166.789999999</v>
      </c>
      <c r="G17" s="75">
        <f t="shared" si="1"/>
        <v>175938.47999999998</v>
      </c>
      <c r="H17" s="75">
        <f t="shared" si="1"/>
        <v>3740901.6700000004</v>
      </c>
      <c r="I17" s="75">
        <f t="shared" si="1"/>
        <v>2403807.6</v>
      </c>
    </row>
    <row r="19" spans="1:9" x14ac:dyDescent="0.25">
      <c r="C19" s="105"/>
    </row>
    <row r="20" spans="1:9" x14ac:dyDescent="0.25">
      <c r="E20" s="84"/>
      <c r="I20" s="84"/>
    </row>
    <row r="21" spans="1:9" x14ac:dyDescent="0.25">
      <c r="C21" s="84"/>
      <c r="E21" s="84"/>
    </row>
    <row r="22" spans="1:9" x14ac:dyDescent="0.25">
      <c r="D22" s="103"/>
    </row>
    <row r="23" spans="1:9" x14ac:dyDescent="0.25">
      <c r="D23" s="103"/>
    </row>
    <row r="24" spans="1:9" x14ac:dyDescent="0.25">
      <c r="D24" s="103"/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K26" sqref="K26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">
        <v>171</v>
      </c>
      <c r="B1" s="9"/>
      <c r="D1" s="3"/>
      <c r="E1" s="104" t="s">
        <v>885</v>
      </c>
      <c r="F1" s="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">
        <v>172</v>
      </c>
      <c r="B3" s="62" t="s">
        <v>39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54" t="s">
        <v>869</v>
      </c>
      <c r="L3" s="54" t="s">
        <v>880</v>
      </c>
      <c r="M3" s="54" t="s">
        <v>879</v>
      </c>
    </row>
    <row r="4" spans="1:19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54"/>
      <c r="L4" s="54"/>
      <c r="M4" s="54"/>
    </row>
    <row r="5" spans="1:19" s="2" customFormat="1" x14ac:dyDescent="0.25">
      <c r="A5" s="94"/>
      <c r="B5" s="72" t="s">
        <v>758</v>
      </c>
      <c r="C5" s="96">
        <v>13678.8</v>
      </c>
      <c r="D5" s="97"/>
      <c r="E5" s="97">
        <v>92700</v>
      </c>
      <c r="F5" s="97">
        <v>167275.29999999999</v>
      </c>
      <c r="G5" s="96">
        <v>2680</v>
      </c>
      <c r="H5" s="96">
        <v>24315.5</v>
      </c>
      <c r="I5" s="96">
        <v>19740.36</v>
      </c>
      <c r="J5" s="96">
        <v>59514.93</v>
      </c>
      <c r="K5" s="96"/>
      <c r="L5" s="96"/>
      <c r="M5" s="96">
        <v>379904.88999999996</v>
      </c>
    </row>
    <row r="6" spans="1:19" s="2" customFormat="1" x14ac:dyDescent="0.25">
      <c r="A6" s="94"/>
      <c r="B6" s="72" t="s">
        <v>761</v>
      </c>
      <c r="C6" s="96">
        <v>35495.699999999997</v>
      </c>
      <c r="D6" s="97">
        <v>563.04</v>
      </c>
      <c r="E6" s="97">
        <v>94257.2</v>
      </c>
      <c r="F6" s="97">
        <v>234965.6</v>
      </c>
      <c r="G6" s="96">
        <v>2741</v>
      </c>
      <c r="H6" s="96">
        <v>38215.5</v>
      </c>
      <c r="I6" s="96">
        <v>23988.94</v>
      </c>
      <c r="J6" s="96">
        <v>57376.37</v>
      </c>
      <c r="K6" s="96"/>
      <c r="L6" s="96">
        <v>548.9</v>
      </c>
      <c r="M6" s="96">
        <v>488152.25000000006</v>
      </c>
    </row>
    <row r="7" spans="1:19" s="2" customFormat="1" ht="16.5" x14ac:dyDescent="0.3">
      <c r="A7" s="94"/>
      <c r="B7" s="72" t="s">
        <v>764</v>
      </c>
      <c r="C7" s="96">
        <v>29361.05</v>
      </c>
      <c r="D7" s="97"/>
      <c r="E7" s="97">
        <v>129463</v>
      </c>
      <c r="F7" s="97">
        <v>285448.74</v>
      </c>
      <c r="G7" s="96">
        <v>1329</v>
      </c>
      <c r="H7" s="96">
        <v>36582</v>
      </c>
      <c r="I7" s="96">
        <v>41377.81</v>
      </c>
      <c r="J7" s="96">
        <v>60440.12</v>
      </c>
      <c r="K7" s="96">
        <v>19104</v>
      </c>
      <c r="L7" s="96">
        <v>497.11</v>
      </c>
      <c r="M7" s="96">
        <v>603602.82999999996</v>
      </c>
      <c r="R7" s="67"/>
      <c r="S7" s="67"/>
    </row>
    <row r="8" spans="1:19" s="2" customFormat="1" x14ac:dyDescent="0.25">
      <c r="A8" s="94"/>
      <c r="B8" s="94" t="s">
        <v>767</v>
      </c>
      <c r="C8" s="96">
        <v>30156.21</v>
      </c>
      <c r="D8" s="97"/>
      <c r="E8" s="97">
        <v>74576</v>
      </c>
      <c r="F8" s="97">
        <v>213224.13</v>
      </c>
      <c r="G8" s="96">
        <v>30</v>
      </c>
      <c r="H8" s="96">
        <v>22183</v>
      </c>
      <c r="I8" s="96">
        <v>21664.240000000002</v>
      </c>
      <c r="J8" s="96">
        <v>32465.1</v>
      </c>
      <c r="K8" s="96"/>
      <c r="L8" s="96"/>
      <c r="M8" s="96">
        <v>394298.67999999993</v>
      </c>
      <c r="O8" s="64"/>
    </row>
    <row r="9" spans="1:19" s="2" customFormat="1" x14ac:dyDescent="0.25">
      <c r="A9" s="94"/>
      <c r="B9" s="94" t="s">
        <v>769</v>
      </c>
      <c r="C9" s="96">
        <v>56344.97</v>
      </c>
      <c r="D9" s="97"/>
      <c r="E9" s="97">
        <v>120104.4</v>
      </c>
      <c r="F9" s="97">
        <v>263987.90000000002</v>
      </c>
      <c r="G9" s="96">
        <v>1520</v>
      </c>
      <c r="H9" s="96">
        <v>35777</v>
      </c>
      <c r="I9" s="96">
        <v>30769.82</v>
      </c>
      <c r="J9" s="96">
        <v>61373.59</v>
      </c>
      <c r="K9" s="96">
        <v>90900</v>
      </c>
      <c r="L9" s="96"/>
      <c r="M9" s="96">
        <v>660777.68000000005</v>
      </c>
    </row>
    <row r="10" spans="1:19" s="2" customFormat="1" x14ac:dyDescent="0.25">
      <c r="A10" s="94"/>
      <c r="B10" s="94" t="s">
        <v>771</v>
      </c>
      <c r="C10" s="96">
        <v>46793.8</v>
      </c>
      <c r="D10" s="97"/>
      <c r="E10" s="97">
        <v>128020.12</v>
      </c>
      <c r="F10" s="97">
        <v>274159.37</v>
      </c>
      <c r="G10" s="96">
        <v>1680</v>
      </c>
      <c r="H10" s="96">
        <v>32130</v>
      </c>
      <c r="I10" s="96">
        <v>32527.7</v>
      </c>
      <c r="J10" s="96">
        <v>49571.519999999997</v>
      </c>
      <c r="K10" s="96">
        <v>12421</v>
      </c>
      <c r="L10" s="96"/>
      <c r="M10" s="96">
        <v>577303.51</v>
      </c>
    </row>
    <row r="11" spans="1:19" s="2" customFormat="1" x14ac:dyDescent="0.25">
      <c r="A11" s="94"/>
      <c r="B11" s="94" t="s">
        <v>774</v>
      </c>
      <c r="C11" s="96">
        <v>36758.68</v>
      </c>
      <c r="D11" s="97"/>
      <c r="E11" s="97">
        <v>110745</v>
      </c>
      <c r="F11" s="97">
        <v>283153.06</v>
      </c>
      <c r="G11" s="96">
        <v>4605</v>
      </c>
      <c r="H11" s="96">
        <v>36035</v>
      </c>
      <c r="I11" s="96">
        <v>27914.82</v>
      </c>
      <c r="J11" s="96">
        <v>69632.63</v>
      </c>
      <c r="K11" s="96"/>
      <c r="L11" s="96"/>
      <c r="M11" s="96">
        <v>568844.18999999994</v>
      </c>
    </row>
    <row r="12" spans="1:19" s="2" customFormat="1" x14ac:dyDescent="0.25">
      <c r="A12" s="94"/>
      <c r="B12" s="94" t="s">
        <v>777</v>
      </c>
      <c r="C12" s="96">
        <v>30942.98</v>
      </c>
      <c r="D12" s="97">
        <v>278</v>
      </c>
      <c r="E12" s="97">
        <v>111720</v>
      </c>
      <c r="F12" s="97">
        <v>209704.17</v>
      </c>
      <c r="G12" s="96">
        <v>2800</v>
      </c>
      <c r="H12" s="96">
        <v>26127.5</v>
      </c>
      <c r="I12" s="96">
        <v>19639.37</v>
      </c>
      <c r="J12" s="96">
        <v>68773.23</v>
      </c>
      <c r="K12" s="96">
        <v>10250</v>
      </c>
      <c r="L12" s="96"/>
      <c r="M12" s="96">
        <v>480235.25</v>
      </c>
    </row>
    <row r="13" spans="1:19" s="2" customFormat="1" x14ac:dyDescent="0.25">
      <c r="A13" s="94"/>
      <c r="B13" s="94" t="s">
        <v>882</v>
      </c>
      <c r="C13" s="96">
        <v>39783.360000000001</v>
      </c>
      <c r="D13" s="97"/>
      <c r="E13" s="97">
        <v>71755</v>
      </c>
      <c r="F13" s="97">
        <v>227318.8</v>
      </c>
      <c r="G13" s="96">
        <v>1470</v>
      </c>
      <c r="H13" s="96">
        <v>36107</v>
      </c>
      <c r="I13" s="96">
        <v>23550.31</v>
      </c>
      <c r="J13" s="96">
        <v>60893.32</v>
      </c>
      <c r="K13" s="96"/>
      <c r="L13" s="96"/>
      <c r="M13" s="96">
        <f>C13+D13+E13+F13+G13+H13+I13+J13</f>
        <v>460877.79</v>
      </c>
    </row>
    <row r="14" spans="1:19" s="2" customFormat="1" x14ac:dyDescent="0.25">
      <c r="A14" s="94"/>
      <c r="B14" s="94" t="s">
        <v>884</v>
      </c>
      <c r="C14" s="96">
        <v>39891.85</v>
      </c>
      <c r="D14" s="97">
        <v>645.79999999999995</v>
      </c>
      <c r="E14" s="97">
        <v>97955.199999999997</v>
      </c>
      <c r="F14" s="97">
        <v>255608.56</v>
      </c>
      <c r="G14" s="96">
        <v>1725</v>
      </c>
      <c r="H14" s="96">
        <v>45226</v>
      </c>
      <c r="I14" s="96">
        <v>30004.63</v>
      </c>
      <c r="J14" s="96">
        <v>67826.649999999994</v>
      </c>
      <c r="K14" s="96">
        <v>44850</v>
      </c>
      <c r="L14" s="96"/>
      <c r="M14" s="96">
        <f>C14+D14+E14+F14+G14+H14+I14+J14+K14+L14</f>
        <v>583733.69000000006</v>
      </c>
    </row>
    <row r="15" spans="1:19" s="2" customFormat="1" x14ac:dyDescent="0.25">
      <c r="A15" s="94"/>
      <c r="B15" s="94"/>
      <c r="C15" s="96"/>
      <c r="D15" s="97"/>
      <c r="E15" s="97"/>
      <c r="F15" s="97"/>
      <c r="G15" s="96"/>
      <c r="H15" s="96"/>
      <c r="I15" s="96"/>
      <c r="J15" s="96"/>
      <c r="K15" s="96"/>
      <c r="L15" s="96"/>
      <c r="M15" s="96">
        <v>0</v>
      </c>
    </row>
    <row r="16" spans="1:19" s="2" customFormat="1" x14ac:dyDescent="0.25">
      <c r="A16" s="94"/>
      <c r="B16" s="94"/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>
        <v>0</v>
      </c>
    </row>
    <row r="17" spans="1:13" s="2" customFormat="1" x14ac:dyDescent="0.25">
      <c r="A17" s="94"/>
      <c r="B17" s="92" t="s">
        <v>757</v>
      </c>
      <c r="C17" s="93">
        <f>C5+C6+C7+C8+C9+C10+C11+C12+C13+C14+C15+C16</f>
        <v>359207.39999999997</v>
      </c>
      <c r="D17" s="93">
        <f t="shared" ref="D17:M17" si="0">D5+D6+D7+D8+D9+D10+D11+D12+D13+D14+D15+D16</f>
        <v>1486.84</v>
      </c>
      <c r="E17" s="93">
        <f t="shared" si="0"/>
        <v>1031295.9199999999</v>
      </c>
      <c r="F17" s="93">
        <f t="shared" si="0"/>
        <v>2414845.63</v>
      </c>
      <c r="G17" s="93">
        <f t="shared" si="0"/>
        <v>20580</v>
      </c>
      <c r="H17" s="93">
        <f t="shared" si="0"/>
        <v>332698.5</v>
      </c>
      <c r="I17" s="93">
        <f t="shared" si="0"/>
        <v>271178</v>
      </c>
      <c r="J17" s="93">
        <f t="shared" si="0"/>
        <v>587867.46</v>
      </c>
      <c r="K17" s="93">
        <f t="shared" si="0"/>
        <v>177525</v>
      </c>
      <c r="L17" s="93">
        <f t="shared" si="0"/>
        <v>1046.01</v>
      </c>
      <c r="M17" s="93">
        <f t="shared" si="0"/>
        <v>5197730.76</v>
      </c>
    </row>
    <row r="18" spans="1:13" s="2" customFormat="1" x14ac:dyDescent="0.25">
      <c r="D18" s="3"/>
      <c r="E18" s="3"/>
      <c r="F18" s="3"/>
    </row>
    <row r="19" spans="1:13" s="2" customFormat="1" x14ac:dyDescent="0.25">
      <c r="D19" s="3"/>
      <c r="E19" s="3"/>
      <c r="F19" s="3"/>
    </row>
    <row r="20" spans="1:13" s="2" customFormat="1" x14ac:dyDescent="0.25">
      <c r="D20" s="3"/>
      <c r="E20" s="3"/>
      <c r="F20" s="3"/>
    </row>
    <row r="21" spans="1:13" s="2" customFormat="1" x14ac:dyDescent="0.25">
      <c r="D21" s="3"/>
      <c r="E21" s="3"/>
      <c r="F21" s="3"/>
    </row>
    <row r="22" spans="1:13" s="2" customFormat="1" x14ac:dyDescent="0.25">
      <c r="D22" s="3"/>
      <c r="E22" s="3"/>
      <c r="F22" s="3"/>
    </row>
    <row r="23" spans="1:13" s="2" customFormat="1" x14ac:dyDescent="0.25">
      <c r="D23" s="3"/>
      <c r="E23" s="3"/>
      <c r="F23" s="3"/>
    </row>
    <row r="24" spans="1:13" s="2" customFormat="1" x14ac:dyDescent="0.25">
      <c r="D24" s="3"/>
      <c r="E24" s="3"/>
      <c r="F24" s="3"/>
    </row>
    <row r="25" spans="1:13" s="2" customFormat="1" x14ac:dyDescent="0.25">
      <c r="D25" s="3"/>
      <c r="E25" s="3"/>
      <c r="F25" s="3"/>
    </row>
    <row r="26" spans="1:13" s="2" customFormat="1" x14ac:dyDescent="0.25">
      <c r="D26" s="3"/>
      <c r="E26" s="3"/>
      <c r="F26" s="3"/>
    </row>
    <row r="27" spans="1:13" s="2" customFormat="1" x14ac:dyDescent="0.25">
      <c r="D27" s="3"/>
      <c r="E27" s="3"/>
      <c r="F27" s="3"/>
    </row>
    <row r="28" spans="1:13" s="2" customFormat="1" x14ac:dyDescent="0.25">
      <c r="D28" s="3"/>
      <c r="E28" s="3"/>
      <c r="F28" s="3"/>
    </row>
    <row r="29" spans="1:13" s="2" customFormat="1" x14ac:dyDescent="0.25">
      <c r="D29" s="3"/>
      <c r="E29" s="3"/>
      <c r="F29" s="3"/>
    </row>
    <row r="30" spans="1:13" s="2" customFormat="1" x14ac:dyDescent="0.25">
      <c r="D30" s="3"/>
      <c r="E30" s="3"/>
      <c r="F30" s="3"/>
    </row>
    <row r="31" spans="1:13" s="2" customFormat="1" x14ac:dyDescent="0.25">
      <c r="D31" s="3"/>
      <c r="E31" s="3"/>
      <c r="F31" s="3"/>
    </row>
    <row r="32" spans="1:13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</row>
    <row r="103" spans="4:18" s="2" customFormat="1" x14ac:dyDescent="0.25">
      <c r="D103" s="3"/>
      <c r="E103" s="3"/>
      <c r="F103" s="3"/>
      <c r="N103"/>
      <c r="O103"/>
      <c r="P103"/>
      <c r="Q103"/>
      <c r="R103"/>
    </row>
  </sheetData>
  <pageMargins left="0.25" right="0.25" top="0.75" bottom="0.75" header="0.3" footer="0.3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2025-04-08T13:27:51Z</dcterms:modified>
</cp:coreProperties>
</file>