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3F393E7C-2DB3-40FB-B2B0-FD04CA4F7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2" l="1"/>
  <c r="M14" i="12" l="1"/>
  <c r="M13" i="12"/>
  <c r="D17" i="12" l="1"/>
  <c r="E17" i="12"/>
  <c r="F17" i="12"/>
  <c r="G17" i="12"/>
  <c r="H17" i="12"/>
  <c r="I17" i="12"/>
  <c r="J17" i="12"/>
  <c r="K17" i="12"/>
  <c r="L17" i="12"/>
  <c r="M17" i="12"/>
  <c r="C17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<sst xmlns="http://schemas.openxmlformats.org/spreadsheetml/2006/main" count="970" uniqueCount="889">
  <si>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</si>
  <si>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</si>
  <si>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</si>
  <si>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</si>
  <si>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</si>
  <si>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</si>
  <si>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</si>
  <si>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</si>
  <si>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</si>
  <si>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</si>
  <si>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</si>
  <si>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</si>
  <si>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</si>
  <si>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</si>
  <si>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</si>
  <si>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</si>
  <si>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</si>
  <si>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</si>
  <si>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</si>
  <si>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</si>
  <si>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</si>
  <si>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</si>
  <si>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</si>
  <si>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</si>
  <si>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</si>
  <si>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</si>
  <si>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</si>
  <si>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</si>
  <si>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</si>
  <si>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</si>
  <si>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</si>
  <si>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</si>
  <si>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</si>
  <si>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</si>
  <si>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</si>
  <si>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</si>
  <si>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</si>
  <si>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</si>
  <si>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</si>
  <si>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</si>
  <si>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</si>
  <si>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</si>
  <si>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</si>
  <si>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</si>
  <si>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</si>
  <si>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</si>
  <si>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</si>
  <si>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</si>
  <si>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</si>
  <si>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</si>
  <si>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</si>
  <si>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</si>
  <si>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</si>
  <si>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</si>
  <si>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</si>
  <si>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</si>
  <si>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</si>
  <si>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</si>
  <si>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</si>
  <si>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</si>
  <si>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</si>
  <si>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</si>
  <si>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</si>
  <si>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</si>
  <si>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</si>
  <si>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</si>
  <si>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</si>
  <si>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</si>
  <si>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</si>
  <si>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</si>
  <si>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</si>
  <si>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</si>
  <si>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</si>
  <si>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</si>
  <si>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</si>
  <si>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</si>
  <si>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</si>
  <si>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</si>
  <si>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</si>
  <si>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</si>
  <si>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</si>
  <si>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</si>
  <si>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</si>
  <si>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</si>
  <si>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</si>
  <si>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</si>
  <si>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</si>
  <si>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</si>
  <si>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</si>
  <si>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</si>
  <si>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</si>
  <si>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</si>
  <si>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</si>
  <si>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</si>
  <si>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</si>
  <si>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</si>
  <si>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</si>
  <si>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</si>
  <si>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</si>
  <si>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</si>
  <si>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</si>
  <si>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</si>
  <si>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</si>
  <si>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</si>
  <si>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</si>
  <si>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</si>
  <si>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</si>
  <si>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</si>
  <si>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</si>
  <si>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</si>
  <si>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</si>
  <si>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</si>
  <si>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</si>
  <si>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</si>
  <si>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</si>
  <si>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</si>
  <si>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</si>
  <si>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</si>
  <si>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</si>
  <si>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</si>
  <si>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</si>
  <si>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</si>
  <si>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</si>
  <si>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</si>
  <si>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</si>
  <si>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</si>
  <si>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</si>
  <si>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</si>
  <si>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</si>
  <si>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</si>
  <si>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</si>
  <si>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</si>
  <si>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</si>
  <si>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</si>
  <si>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</si>
  <si>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</si>
  <si>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</si>
  <si>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</si>
  <si>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</si>
  <si>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</si>
  <si>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</si>
  <si>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</si>
  <si>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</si>
  <si>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</si>
  <si>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</si>
  <si>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</si>
  <si>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</si>
  <si>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</si>
  <si>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</si>
  <si>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</si>
  <si>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</si>
  <si>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</si>
  <si>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</si>
  <si>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</si>
  <si>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</si>
  <si>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</si>
  <si>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</si>
  <si>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</si>
  <si>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</si>
  <si>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</si>
  <si>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</si>
  <si>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</si>
  <si>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</si>
  <si>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</si>
  <si>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</si>
  <si>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</si>
  <si>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</si>
  <si>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</si>
  <si>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</si>
  <si>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</si>
  <si>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</si>
  <si>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</si>
  <si>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</si>
  <si>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</si>
  <si>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</si>
  <si>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</si>
  <si>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</si>
  <si>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</si>
  <si>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</si>
  <si>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</si>
  <si>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</si>
  <si>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</si>
  <si>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</si>
  <si>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</si>
  <si>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</si>
  <si>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</si>
  <si>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</si>
  <si>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</si>
  <si>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</si>
  <si>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</si>
  <si>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</si>
  <si>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</si>
  <si>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</si>
  <si>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</si>
  <si>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</si>
  <si>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</si>
  <si>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</si>
  <si>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</si>
  <si>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</si>
  <si>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</si>
  <si>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</si>
  <si>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</si>
  <si>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</si>
  <si>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</si>
  <si>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</si>
  <si>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</si>
  <si>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</si>
  <si>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</si>
  <si>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</si>
  <si>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</si>
  <si>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</si>
  <si>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</si>
  <si>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</si>
  <si>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</si>
  <si>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</si>
  <si>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</si>
  <si>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</si>
  <si>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</si>
  <si>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</si>
  <si>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</si>
  <si>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</si>
  <si>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</si>
  <si>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</si>
  <si>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</si>
  <si>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</si>
  <si>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</si>
  <si>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</si>
  <si>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</si>
  <si>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</si>
  <si>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</si>
  <si>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</si>
  <si>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</si>
  <si>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</si>
  <si>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</si>
  <si>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</si>
  <si>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</si>
  <si>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</si>
  <si>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</si>
  <si>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</si>
  <si>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</si>
  <si>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</si>
  <si>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</si>
  <si>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</si>
  <si>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</si>
  <si>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</si>
  <si>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</si>
  <si>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</si>
  <si>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</si>
  <si>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</si>
  <si>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</si>
  <si>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</si>
  <si>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</si>
  <si>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</si>
  <si>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</si>
  <si>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</si>
  <si>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</si>
  <si>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</si>
  <si>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</si>
  <si>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</si>
  <si>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</si>
  <si>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</si>
  <si>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</si>
  <si>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</si>
  <si>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</si>
  <si>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</si>
  <si>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</si>
  <si>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</si>
  <si>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</si>
  <si>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</si>
  <si>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</si>
  <si>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</si>
  <si>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</si>
  <si>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</si>
  <si>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</si>
  <si>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</si>
  <si>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</si>
  <si>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</si>
  <si>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</si>
  <si>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</si>
  <si>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</si>
  <si>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</si>
  <si>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</si>
  <si>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</si>
  <si>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</si>
  <si>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</si>
  <si>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</si>
  <si>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</si>
  <si>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</si>
  <si>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</si>
  <si>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</si>
  <si>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</si>
  <si>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</si>
  <si>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</si>
  <si>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</si>
  <si>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</si>
  <si>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</si>
  <si>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</si>
  <si>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</si>
  <si>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</si>
  <si>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</si>
  <si>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</si>
  <si>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</si>
  <si>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</si>
  <si>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</si>
  <si>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</si>
  <si>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</si>
  <si>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</si>
  <si>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</si>
  <si>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</si>
  <si>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</si>
  <si>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</si>
  <si>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</si>
  <si>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</si>
  <si>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</si>
  <si>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</si>
  <si>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</si>
  <si>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</si>
  <si>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</si>
  <si>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</si>
  <si>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</si>
  <si>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</si>
  <si>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</si>
  <si>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</si>
  <si>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</si>
  <si>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</si>
  <si>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</si>
  <si>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</si>
  <si>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</si>
  <si>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</si>
  <si>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</si>
  <si>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</si>
  <si>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</si>
  <si>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</si>
  <si>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</si>
  <si>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</si>
  <si>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</si>
  <si>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</si>
  <si>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</si>
  <si>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</si>
  <si>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</si>
  <si>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</si>
  <si>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</si>
  <si>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</si>
  <si>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</si>
  <si>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</si>
  <si>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</si>
  <si>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</si>
  <si>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</si>
  <si>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</si>
  <si>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</si>
  <si>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</si>
  <si>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</si>
  <si>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</si>
  <si>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</si>
  <si>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</si>
  <si>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</si>
  <si>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</si>
  <si>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</si>
  <si>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</si>
  <si>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</si>
  <si>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</si>
  <si>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</si>
  <si>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</si>
  <si>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</si>
  <si>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</si>
  <si>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</si>
  <si>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</si>
  <si>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</si>
  <si>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</si>
  <si>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</si>
  <si>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</si>
  <si>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</si>
  <si>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</si>
  <si>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</si>
  <si>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</si>
  <si>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</si>
  <si>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</si>
  <si>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</si>
  <si>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</si>
  <si>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</si>
  <si>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</si>
  <si>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</si>
  <si>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</si>
  <si>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</si>
  <si>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</si>
  <si>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</si>
  <si>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</si>
  <si>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</si>
  <si>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</si>
  <si>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</si>
  <si>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</si>
  <si>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</si>
  <si>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</si>
  <si>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</si>
  <si>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</si>
  <si>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</si>
  <si>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</si>
  <si>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</si>
  <si>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</si>
  <si>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</si>
  <si>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</si>
  <si>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</si>
  <si>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</si>
  <si>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</si>
  <si>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</si>
  <si>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</si>
  <si>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</si>
  <si>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</si>
  <si>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</si>
  <si>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</si>
  <si>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</si>
  <si>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</si>
  <si>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</si>
  <si>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</si>
  <si>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</si>
  <si>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</si>
  <si>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</si>
  <si>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</si>
  <si>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</si>
  <si>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</si>
  <si>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</si>
  <si>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</si>
  <si>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</si>
  <si>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</si>
  <si>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</si>
  <si>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</si>
  <si>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</si>
  <si>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</si>
  <si>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</si>
  <si>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</si>
  <si>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</si>
  <si>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</si>
  <si>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</si>
  <si>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</si>
  <si>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</si>
  <si>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</si>
  <si>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</si>
  <si>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</si>
  <si>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</si>
  <si>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</si>
  <si>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</si>
  <si>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</si>
  <si>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</si>
  <si>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</si>
  <si>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</si>
  <si>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</si>
  <si>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</si>
  <si>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</si>
  <si>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</si>
  <si>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</si>
  <si>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</si>
  <si>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</si>
  <si>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</si>
  <si>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</si>
  <si>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</si>
  <si>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</si>
  <si>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</si>
  <si>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</si>
  <si>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</si>
  <si>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</si>
  <si>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</si>
  <si>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</si>
  <si>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</si>
  <si>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</si>
  <si>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</si>
  <si>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</si>
  <si>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</si>
  <si>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</si>
  <si>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</si>
  <si>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</si>
  <si>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</si>
  <si>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</si>
  <si>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</si>
  <si>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</si>
  <si>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</si>
  <si>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</si>
  <si>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</si>
  <si>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</si>
  <si>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</si>
  <si>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</si>
  <si>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</si>
  <si>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</si>
  <si>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</si>
  <si>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</si>
  <si>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</si>
  <si>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</si>
  <si>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</si>
  <si>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</si>
  <si>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</si>
  <si>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</si>
  <si>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</si>
  <si>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</si>
  <si>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</si>
  <si>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</si>
  <si>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</si>
  <si>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</si>
  <si>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</si>
  <si>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</si>
  <si>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</si>
  <si>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</si>
  <si>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</si>
  <si>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</si>
  <si>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</si>
  <si>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</si>
  <si>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</si>
  <si>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</si>
  <si>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</si>
  <si>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</si>
  <si>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</si>
  <si>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</si>
  <si>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</si>
  <si>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</si>
  <si>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</si>
  <si>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</si>
  <si>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</si>
  <si>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</si>
  <si>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</si>
  <si>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</si>
  <si>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</si>
  <si>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</si>
  <si>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</si>
  <si>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</si>
  <si>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</si>
  <si>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</si>
  <si>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</si>
  <si>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</si>
  <si>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</si>
  <si>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</si>
  <si>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</si>
  <si>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</si>
  <si>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</si>
  <si>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</si>
  <si>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</si>
  <si>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</si>
  <si>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</si>
  <si>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</si>
  <si>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</si>
  <si>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</si>
  <si>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</si>
  <si>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</si>
  <si>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</si>
  <si>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</si>
  <si>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</si>
  <si>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</si>
  <si>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</si>
  <si>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</si>
  <si>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</si>
  <si>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</si>
  <si>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</si>
  <si>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</si>
  <si>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</si>
  <si>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</si>
  <si>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</si>
  <si>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</si>
  <si>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</si>
  <si>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</si>
  <si>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</si>
  <si>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</si>
  <si>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</si>
  <si>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</si>
  <si>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</si>
  <si>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</si>
  <si>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</si>
  <si>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</si>
  <si>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</si>
  <si>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</si>
  <si>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</si>
  <si>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</si>
  <si>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</si>
  <si>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</si>
  <si>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</si>
  <si>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</si>
  <si>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</si>
  <si>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</si>
  <si>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</si>
  <si>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</si>
  <si>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</si>
  <si>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</si>
  <si>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</si>
  <si>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</si>
  <si>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</si>
  <si>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</si>
  <si>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</si>
  <si>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</si>
  <si>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</si>
  <si>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</si>
  <si>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</si>
  <si>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</si>
  <si>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</si>
  <si>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</si>
  <si>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</si>
  <si>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</si>
  <si>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</si>
  <si>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</si>
  <si>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</si>
  <si>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</si>
  <si>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</si>
  <si>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</si>
  <si>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</si>
  <si>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</si>
  <si>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</si>
  <si>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</si>
  <si>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</si>
  <si>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</si>
  <si>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</si>
  <si>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</si>
  <si>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</si>
  <si>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</si>
  <si>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</si>
  <si>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</si>
  <si>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</si>
  <si>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</si>
  <si>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</si>
  <si>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</si>
  <si>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</si>
  <si>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</si>
  <si>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</si>
  <si>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</si>
  <si>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</si>
  <si>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</si>
  <si>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</si>
  <si>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</si>
  <si>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</si>
  <si>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</si>
  <si>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</si>
  <si>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</si>
  <si>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</si>
  <si>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</si>
  <si>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</si>
  <si>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</si>
  <si>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</si>
  <si>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</si>
  <si>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</si>
  <si>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</si>
  <si>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</si>
  <si>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</si>
  <si>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</si>
  <si>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</si>
  <si>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</si>
  <si>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</si>
  <si>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</si>
  <si>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</si>
  <si>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</si>
  <si>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</si>
  <si>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</si>
  <si>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</si>
  <si>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</si>
  <si>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</si>
  <si>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</si>
  <si>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</si>
  <si>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</si>
  <si>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</si>
  <si>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</si>
  <si>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</si>
  <si>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</si>
  <si>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</si>
  <si>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</si>
  <si>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</si>
  <si>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</si>
  <si>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</si>
  <si>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</si>
  <si>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</si>
  <si>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</si>
  <si>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</si>
  <si>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</si>
  <si>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</si>
  <si>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</si>
  <si>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</si>
  <si>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</si>
  <si>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</si>
  <si>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</si>
  <si>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</si>
  <si>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</si>
  <si>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</si>
  <si>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</si>
  <si>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</si>
  <si>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</si>
  <si>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</si>
  <si>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</si>
  <si>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</si>
  <si>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</si>
  <si>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</si>
  <si>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</si>
  <si>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</si>
  <si>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</si>
  <si>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</si>
  <si>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</si>
  <si>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</si>
  <si>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</si>
  <si>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</si>
  <si>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</si>
  <si>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</si>
  <si>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</si>
  <si>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</si>
  <si>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</si>
  <si>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</si>
  <si>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</si>
  <si>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</si>
  <si>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</si>
  <si>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</si>
  <si>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</si>
  <si>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</si>
  <si>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</si>
  <si>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</si>
  <si>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</si>
  <si>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</si>
  <si>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</si>
  <si>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</si>
  <si>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</si>
  <si>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</si>
  <si>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</si>
  <si>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</si>
  <si>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</si>
  <si>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</si>
  <si>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</si>
  <si>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</si>
  <si>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</si>
  <si>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</si>
  <si>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</si>
  <si>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</si>
  <si>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</si>
  <si>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</si>
  <si>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</si>
  <si>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</si>
  <si>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</si>
  <si>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</si>
  <si>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</si>
  <si>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</si>
  <si>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</si>
  <si>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</si>
  <si>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</si>
  <si>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</si>
  <si>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</si>
  <si>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</si>
  <si>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</si>
  <si>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</si>
  <si>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</si>
  <si>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</si>
  <si>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</si>
  <si>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</si>
  <si>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</si>
  <si>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</si>
  <si>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</si>
  <si>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</si>
  <si>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</si>
  <si>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</si>
  <si>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</si>
  <si>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</si>
  <si>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</si>
  <si>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</si>
  <si>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</si>
  <si>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</si>
  <si>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</si>
  <si>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</si>
  <si>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</si>
  <si>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</si>
  <si>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</si>
  <si>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</si>
  <si>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</si>
  <si>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</si>
  <si>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</si>
  <si>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</si>
  <si>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</si>
  <si>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</si>
  <si>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</si>
  <si>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</si>
  <si>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</si>
  <si>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</si>
  <si>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</si>
  <si>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</si>
  <si>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</si>
  <si>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</si>
  <si>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</si>
  <si>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</si>
  <si>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</si>
  <si>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</si>
  <si>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</si>
  <si>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</si>
  <si>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</si>
  <si>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</si>
  <si>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</si>
  <si>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</si>
  <si>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</si>
  <si>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</si>
  <si>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</si>
  <si>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</si>
  <si>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</si>
  <si>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</si>
  <si>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</si>
  <si>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</si>
  <si>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</si>
  <si>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</si>
  <si>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</si>
  <si>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</si>
  <si>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</si>
  <si>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</si>
  <si>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</si>
  <si>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</si>
  <si>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</si>
  <si>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</si>
  <si>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</si>
  <si>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</si>
  <si>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</si>
  <si>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</si>
  <si>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</si>
  <si>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</si>
  <si>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</si>
  <si>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</si>
  <si>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</si>
  <si>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</si>
  <si>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</si>
  <si>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</si>
  <si>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</si>
  <si>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</si>
  <si>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</si>
  <si>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</si>
  <si>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</si>
  <si>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</si>
  <si>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</si>
  <si>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</si>
  <si>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</si>
  <si>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</si>
  <si>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</si>
  <si>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</si>
  <si>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</si>
  <si>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</si>
  <si>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</si>
  <si>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</si>
  <si>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</si>
  <si>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</si>
  <si>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</si>
  <si>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</si>
  <si>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</si>
  <si>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</si>
  <si>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</si>
  <si>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</si>
  <si>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</si>
  <si>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</si>
  <si>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</si>
  <si>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</si>
  <si>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</si>
  <si>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</si>
  <si>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</si>
  <si>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</si>
  <si>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</si>
  <si>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</si>
  <si>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</si>
  <si>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</si>
  <si>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</si>
  <si>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</si>
  <si>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</si>
  <si>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</si>
  <si>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</si>
  <si>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</si>
  <si>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</si>
  <si>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</si>
  <si>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</si>
  <si>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</si>
  <si>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</si>
  <si>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</si>
  <si>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</si>
  <si>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</si>
  <si>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</si>
  <si>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</si>
  <si>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</si>
  <si>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</si>
  <si>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</si>
  <si>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</si>
  <si>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</si>
  <si>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</si>
  <si>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</si>
  <si>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</si>
  <si>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</si>
  <si>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</si>
  <si>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</si>
  <si>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</si>
  <si>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</si>
  <si>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</si>
  <si>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</si>
  <si>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</si>
  <si>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</si>
  <si>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</si>
  <si>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2023Shtator</t>
  </si>
  <si>
    <t>Vlerat janë në Euro</t>
  </si>
  <si>
    <t>2023Tetor</t>
  </si>
  <si>
    <t>2023Nëntor</t>
  </si>
  <si>
    <t>Pranimet Nëntor</t>
  </si>
  <si>
    <t>2023Dhjetor</t>
  </si>
  <si>
    <t>Pagesat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</si>
</sst>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 t="s">
        <v>888</v>
      </c>
      <c r="G1" s="57"/>
      <c r="H1" s="57"/>
      <c r="I1" s="57"/>
    </row>
    <row r="2" spans="1:11" ht="18.75" customHeight="1" x14ac:dyDescent="0.25">
      <c r="A2" s="63" t="s">
        <v>883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7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7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7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7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7"/>
      <c r="B10" s="66" t="str">
        <f>IF(L!$A$1=1,L!B236,IF(L!$A$1=2,L!C236,L!D236))</f>
        <v>2023 Qershor</v>
      </c>
      <c r="C10" s="106">
        <f t="shared" si="0"/>
        <v>3181744.87</v>
      </c>
      <c r="D10" s="65"/>
      <c r="E10" s="81">
        <v>1018015.14</v>
      </c>
      <c r="F10" s="81">
        <v>1537749.1400000001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7"/>
      <c r="B11" s="66" t="str">
        <f>IF(L!$A$1=1,L!B237,IF(L!$A$1=2,L!C237,L!D237))</f>
        <v>2023 Korrik</v>
      </c>
      <c r="C11" s="78">
        <f t="shared" si="0"/>
        <v>2956767.84</v>
      </c>
      <c r="D11" s="65"/>
      <c r="E11" s="76">
        <v>1091587.49</v>
      </c>
      <c r="F11" s="78">
        <v>1193287.2</v>
      </c>
      <c r="G11" s="81">
        <v>20026.28</v>
      </c>
      <c r="H11" s="78">
        <v>441925.67</v>
      </c>
      <c r="I11" s="82">
        <v>209941.2</v>
      </c>
    </row>
    <row r="12" spans="1:11" x14ac:dyDescent="0.25">
      <c r="A12" s="107"/>
      <c r="B12" s="66" t="str">
        <f>IF(L!$A$1=1,L!B238,IF(L!$A$1=2,L!C238,L!D238))</f>
        <v>2023 Gusht</v>
      </c>
      <c r="C12" s="78">
        <f t="shared" si="0"/>
        <v>5549378.9100000001</v>
      </c>
      <c r="D12" s="65"/>
      <c r="E12" s="76">
        <v>1028197.02</v>
      </c>
      <c r="F12" s="78">
        <v>3901642.49</v>
      </c>
      <c r="G12" s="78">
        <v>16407.95</v>
      </c>
      <c r="H12" s="78">
        <v>440591.45</v>
      </c>
      <c r="I12" s="82">
        <v>162540</v>
      </c>
    </row>
    <row r="13" spans="1:11" x14ac:dyDescent="0.25">
      <c r="A13" s="107"/>
      <c r="B13" s="66" t="str">
        <f>IF(L!$A$1=1,L!B239,IF(L!$A$1=2,L!C239,L!D239))</f>
        <v>2023 Shtator</v>
      </c>
      <c r="C13" s="78">
        <f t="shared" si="0"/>
        <v>4071431.51</v>
      </c>
      <c r="D13" s="65"/>
      <c r="E13" s="78">
        <v>1119193.19</v>
      </c>
      <c r="F13" s="78">
        <v>1348602.13</v>
      </c>
      <c r="G13" s="78">
        <v>10531.52</v>
      </c>
      <c r="H13" s="78">
        <v>402404.67000000004</v>
      </c>
      <c r="I13" s="78">
        <v>1190700</v>
      </c>
    </row>
    <row r="14" spans="1:11" x14ac:dyDescent="0.25">
      <c r="A14" s="107"/>
      <c r="B14" s="66" t="str">
        <f>IF(L!$A$1=1,L!B240,IF(L!$A$1=2,L!C240,L!D240))</f>
        <v>2023 Tetor</v>
      </c>
      <c r="C14" s="78">
        <f t="shared" si="0"/>
        <v>3253264.8</v>
      </c>
      <c r="D14" s="71"/>
      <c r="E14" s="76">
        <v>1043889.84</v>
      </c>
      <c r="F14" s="78">
        <v>1368114.73</v>
      </c>
      <c r="G14" s="78">
        <v>17347.689999999999</v>
      </c>
      <c r="H14" s="76">
        <v>397413.94</v>
      </c>
      <c r="I14" s="78">
        <v>426498.6</v>
      </c>
    </row>
    <row r="15" spans="1:11" x14ac:dyDescent="0.25">
      <c r="A15" s="107"/>
      <c r="B15" s="66" t="str">
        <f>IF(L!$A$1=1,L!B241,IF(L!$A$1=2,L!C241,L!D241))</f>
        <v xml:space="preserve">2023 Nëntor </v>
      </c>
      <c r="C15" s="78">
        <f t="shared" si="0"/>
        <v>4003937.24</v>
      </c>
      <c r="D15" s="71"/>
      <c r="E15" s="83">
        <v>1384129.54</v>
      </c>
      <c r="F15" s="78">
        <v>1949976.8900000001</v>
      </c>
      <c r="G15" s="76">
        <v>20687.16</v>
      </c>
      <c r="H15" s="78">
        <v>386447.91</v>
      </c>
      <c r="I15" s="78">
        <v>262695.74</v>
      </c>
    </row>
    <row r="16" spans="1:11" ht="15.75" x14ac:dyDescent="0.25">
      <c r="A16" s="107"/>
      <c r="B16" s="66" t="str">
        <f>IF(L!$A$1=1,L!B242,IF(L!$A$1=2,L!C242,L!D242))</f>
        <v>2023 Dhjetor</v>
      </c>
      <c r="C16" s="78">
        <f t="shared" si="0"/>
        <v>9782130.1500000004</v>
      </c>
      <c r="D16" s="71"/>
      <c r="E16" s="86">
        <v>1202318.79</v>
      </c>
      <c r="F16" s="78">
        <v>2563315.94</v>
      </c>
      <c r="G16" s="78">
        <v>22426.639999999999</v>
      </c>
      <c r="H16" s="76">
        <v>850811.46</v>
      </c>
      <c r="I16" s="78">
        <v>5143257.32</v>
      </c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45490960.689999998</v>
      </c>
      <c r="D17" s="74"/>
      <c r="E17" s="75">
        <f>SUM(E5:E16)</f>
        <v>13031527.09</v>
      </c>
      <c r="F17" s="75">
        <f t="shared" ref="F17:I17" si="1">SUM(F5:F16)</f>
        <v>19452459.620000001</v>
      </c>
      <c r="G17" s="75">
        <f t="shared" si="1"/>
        <v>219052.27999999997</v>
      </c>
      <c r="H17" s="75">
        <f t="shared" si="1"/>
        <v>4978161.040000001</v>
      </c>
      <c r="I17" s="75">
        <f t="shared" si="1"/>
        <v>7809760.6600000001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P16" sqref="P1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886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 t="s">
        <v>882</v>
      </c>
      <c r="C13" s="96">
        <v>39783.360000000001</v>
      </c>
      <c r="D13" s="97"/>
      <c r="E13" s="97">
        <v>71755</v>
      </c>
      <c r="F13" s="97">
        <v>227318.8</v>
      </c>
      <c r="G13" s="96">
        <v>1470</v>
      </c>
      <c r="H13" s="96">
        <v>36107</v>
      </c>
      <c r="I13" s="96">
        <v>23550.31</v>
      </c>
      <c r="J13" s="96">
        <v>60893.32</v>
      </c>
      <c r="K13" s="96"/>
      <c r="L13" s="96"/>
      <c r="M13" s="96">
        <f>C13+D13+E13+F13+G13+H13+I13+J13</f>
        <v>460877.79</v>
      </c>
    </row>
    <row r="14" spans="1:19" s="2" customFormat="1" x14ac:dyDescent="0.25">
      <c r="A14" s="94"/>
      <c r="B14" s="94" t="s">
        <v>884</v>
      </c>
      <c r="C14" s="96">
        <v>39891.85</v>
      </c>
      <c r="D14" s="97">
        <v>645.79999999999995</v>
      </c>
      <c r="E14" s="97">
        <v>97955.199999999997</v>
      </c>
      <c r="F14" s="97">
        <v>255608.56</v>
      </c>
      <c r="G14" s="96">
        <v>1725</v>
      </c>
      <c r="H14" s="96">
        <v>45226</v>
      </c>
      <c r="I14" s="96">
        <v>30004.63</v>
      </c>
      <c r="J14" s="96">
        <v>67826.649999999994</v>
      </c>
      <c r="K14" s="96">
        <v>44850</v>
      </c>
      <c r="L14" s="96"/>
      <c r="M14" s="96">
        <f>C14+D14+E14+F14+G14+H14+I14+J14+K14+L14</f>
        <v>583733.69000000006</v>
      </c>
    </row>
    <row r="15" spans="1:19" s="2" customFormat="1" x14ac:dyDescent="0.25">
      <c r="A15" s="94"/>
      <c r="B15" s="94" t="s">
        <v>885</v>
      </c>
      <c r="C15" s="96">
        <v>58015.199999999997</v>
      </c>
      <c r="D15" s="97">
        <v>734</v>
      </c>
      <c r="E15" s="97">
        <v>80090</v>
      </c>
      <c r="F15" s="97">
        <v>263122.27</v>
      </c>
      <c r="G15" s="96">
        <v>2785</v>
      </c>
      <c r="H15" s="96">
        <v>36224</v>
      </c>
      <c r="I15" s="96">
        <v>37446.76</v>
      </c>
      <c r="J15" s="96">
        <v>73222.92</v>
      </c>
      <c r="K15" s="96">
        <v>13300.2</v>
      </c>
      <c r="L15" s="96"/>
      <c r="M15" s="96">
        <f>C15+D15+E15+F15+G15+H15+I15+J15+K15+L15</f>
        <v>564940.35</v>
      </c>
    </row>
    <row r="16" spans="1:19" s="2" customFormat="1" x14ac:dyDescent="0.25">
      <c r="A16" s="94"/>
      <c r="B16" s="94" t="s">
        <v>887</v>
      </c>
      <c r="C16" s="96">
        <v>53275.35</v>
      </c>
      <c r="D16" s="97"/>
      <c r="E16" s="97">
        <v>81720</v>
      </c>
      <c r="F16" s="97">
        <v>305387.62</v>
      </c>
      <c r="G16" s="96">
        <v>6465</v>
      </c>
      <c r="H16" s="96">
        <v>26133</v>
      </c>
      <c r="I16" s="96">
        <v>40370.46</v>
      </c>
      <c r="J16" s="96">
        <v>43253.13</v>
      </c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f>C5+C6+C7+C8+C9+C10+C11+C12+C13+C14+C15+C16</f>
        <v>470497.94999999995</v>
      </c>
      <c r="D17" s="93">
        <f t="shared" ref="D17:M17" si="0">D5+D6+D7+D8+D9+D10+D11+D12+D13+D14+D15+D16</f>
        <v>2220.84</v>
      </c>
      <c r="E17" s="93">
        <f t="shared" si="0"/>
        <v>1193105.9199999999</v>
      </c>
      <c r="F17" s="93">
        <f t="shared" si="0"/>
        <v>2983355.52</v>
      </c>
      <c r="G17" s="93">
        <f t="shared" si="0"/>
        <v>29830</v>
      </c>
      <c r="H17" s="93">
        <f t="shared" si="0"/>
        <v>395055.5</v>
      </c>
      <c r="I17" s="93">
        <f t="shared" si="0"/>
        <v>348995.22000000003</v>
      </c>
      <c r="J17" s="93">
        <f t="shared" si="0"/>
        <v>704343.51</v>
      </c>
      <c r="K17" s="93">
        <f t="shared" si="0"/>
        <v>190825.2</v>
      </c>
      <c r="L17" s="93">
        <f t="shared" si="0"/>
        <v>1046.01</v>
      </c>
      <c r="M17" s="93">
        <f t="shared" si="0"/>
        <v>5762671.1099999994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2025-04-08T13:28:54Z</dcterms:modified>
</cp:coreProperties>
</file>