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915FD76F-4433-45C1-BF4D-A3E09C37D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2" l="1"/>
  <c r="M14" i="12" l="1"/>
  <c r="M13" i="12"/>
  <c r="D17" i="12" l="1"/>
  <c r="E17" i="12"/>
  <c r="F17" i="12"/>
  <c r="G17" i="12"/>
  <c r="H17" i="12"/>
  <c r="I17" i="12"/>
  <c r="J17" i="12"/>
  <c r="K17" i="12"/>
  <c r="L17" i="12"/>
  <c r="M17" i="12"/>
  <c r="C17" i="12"/>
  <c r="I11" i="6" l="1"/>
  <c r="H11" i="6"/>
  <c r="G11" i="6"/>
  <c r="F11" i="6"/>
  <c r="E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1" i="6" l="1"/>
  <c r="A1" i="6" l="1"/>
</calcChain>
</file>

<file path=xl/sharedStrings.xml><?xml version="1.0" encoding="utf-8"?>
<sst xmlns="http://schemas.openxmlformats.org/spreadsheetml/2006/main" count="970" uniqueCount="889">
  <si>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</si>
  <si>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</si>
  <si>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</si>
  <si>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</si>
  <si>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</si>
  <si>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</si>
  <si>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</si>
  <si>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</si>
  <si>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</si>
  <si>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</si>
  <si>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</si>
  <si>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</si>
  <si>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</si>
  <si>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</si>
  <si>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</si>
  <si>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</si>
  <si>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</si>
  <si>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</si>
  <si>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</si>
  <si>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</si>
  <si>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</si>
  <si>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</si>
  <si>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</si>
  <si>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</si>
  <si>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</si>
  <si>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</si>
  <si>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</si>
  <si>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</si>
  <si>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</si>
  <si>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</si>
  <si>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</si>
  <si>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</si>
  <si>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</si>
  <si>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</si>
  <si>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</si>
  <si>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</si>
  <si>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</si>
  <si>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</si>
  <si>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</si>
  <si>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</si>
  <si>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</si>
  <si>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</si>
  <si>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</si>
  <si>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</si>
  <si>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</si>
  <si>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</si>
  <si>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</si>
  <si>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</si>
  <si>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</si>
  <si>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</si>
  <si>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</si>
  <si>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</si>
  <si>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</si>
  <si>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</si>
  <si>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</si>
  <si>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</si>
  <si>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</si>
  <si>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</si>
  <si>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</si>
  <si>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</si>
  <si>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</si>
  <si>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</si>
  <si>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</si>
  <si>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</si>
  <si>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</si>
  <si>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</si>
  <si>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</si>
  <si>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</si>
  <si>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</si>
  <si>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</si>
  <si>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</si>
  <si>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</si>
  <si>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</si>
  <si>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</si>
  <si>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</si>
  <si>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</si>
  <si>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</si>
  <si>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</si>
  <si>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</si>
  <si>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</si>
  <si>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</si>
  <si>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</si>
  <si>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</si>
  <si>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</si>
  <si>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</si>
  <si>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</si>
  <si>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</si>
  <si>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</si>
  <si>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</si>
  <si>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</si>
  <si>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</si>
  <si>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</si>
  <si>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</si>
  <si>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</si>
  <si>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</si>
  <si>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</si>
  <si>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</si>
  <si>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</si>
  <si>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</si>
  <si>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</si>
  <si>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</si>
  <si>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</si>
  <si>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</si>
  <si>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</si>
  <si>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</si>
  <si>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</si>
  <si>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</si>
  <si>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</si>
  <si>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</si>
  <si>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</si>
  <si>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</si>
  <si>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</si>
  <si>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</si>
  <si>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</si>
  <si>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</si>
  <si>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</si>
  <si>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</si>
  <si>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</si>
  <si>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</si>
  <si>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</si>
  <si>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</si>
  <si>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</si>
  <si>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</si>
  <si>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</si>
  <si>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</si>
  <si>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</si>
  <si>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</si>
  <si>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</si>
  <si>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</si>
  <si>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</si>
  <si>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</si>
  <si>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</si>
  <si>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</si>
  <si>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</si>
  <si>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</si>
  <si>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</si>
  <si>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</si>
  <si>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</si>
  <si>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</si>
  <si>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</si>
  <si>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</si>
  <si>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</si>
  <si>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</si>
  <si>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</si>
  <si>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</si>
  <si>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</si>
  <si>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</si>
  <si>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</si>
  <si>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</si>
  <si>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</si>
  <si>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</si>
  <si>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</si>
  <si>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</si>
  <si>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</si>
  <si>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</si>
  <si>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</si>
  <si>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</si>
  <si>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</si>
  <si>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</si>
  <si>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</si>
  <si>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</si>
  <si>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</si>
  <si>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</si>
  <si>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</si>
  <si>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</si>
  <si>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</si>
  <si>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</si>
  <si>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</si>
  <si>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</si>
  <si>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</si>
  <si>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</si>
  <si>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</si>
  <si>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</si>
  <si>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</si>
  <si>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</si>
  <si>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</si>
  <si>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</si>
  <si>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</si>
  <si>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</si>
  <si>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</si>
  <si>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</si>
  <si>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</si>
  <si>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</si>
  <si>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</si>
  <si>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</si>
  <si>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</si>
  <si>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</si>
  <si>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</si>
  <si>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</si>
  <si>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</si>
  <si>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</si>
  <si>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</si>
  <si>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</si>
  <si>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</si>
  <si>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</si>
  <si>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</si>
  <si>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</si>
  <si>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</si>
  <si>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</si>
  <si>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</si>
  <si>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</si>
  <si>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</si>
  <si>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</si>
  <si>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</si>
  <si>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</si>
  <si>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</si>
  <si>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</si>
  <si>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</si>
  <si>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</si>
  <si>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</si>
  <si>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</si>
  <si>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</si>
  <si>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</si>
  <si>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</si>
  <si>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</si>
  <si>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</si>
  <si>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</si>
  <si>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</si>
  <si>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</si>
  <si>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</si>
  <si>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</si>
  <si>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</si>
  <si>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</si>
  <si>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</si>
  <si>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</si>
  <si>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</si>
  <si>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</si>
  <si>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</si>
  <si>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</si>
  <si>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</si>
  <si>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</si>
  <si>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</si>
  <si>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</si>
  <si>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</si>
  <si>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</si>
  <si>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</si>
  <si>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</si>
  <si>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</si>
  <si>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</si>
  <si>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</si>
  <si>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</si>
  <si>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</si>
  <si>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</si>
  <si>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</si>
  <si>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</si>
  <si>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</si>
  <si>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</si>
  <si>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</si>
  <si>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</si>
  <si>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</si>
  <si>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</si>
  <si>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</si>
  <si>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</si>
  <si>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</si>
  <si>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</si>
  <si>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</si>
  <si>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</si>
  <si>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</si>
  <si>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</si>
  <si>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</si>
  <si>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</si>
  <si>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</si>
  <si>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</si>
  <si>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</si>
  <si>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</si>
  <si>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</si>
  <si>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</si>
  <si>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</si>
  <si>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</si>
  <si>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</si>
  <si>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</si>
  <si>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</si>
  <si>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</si>
  <si>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</si>
  <si>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</si>
  <si>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</si>
  <si>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</si>
  <si>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</si>
  <si>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</si>
  <si>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</si>
  <si>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</si>
  <si>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</si>
  <si>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</si>
  <si>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</si>
  <si>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</si>
  <si>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</si>
  <si>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</si>
  <si>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</si>
  <si>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</si>
  <si>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</si>
  <si>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</si>
  <si>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</si>
  <si>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</si>
  <si>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</si>
  <si>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</si>
  <si>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</si>
  <si>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</si>
  <si>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</si>
  <si>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</si>
  <si>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</si>
  <si>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</si>
  <si>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</si>
  <si>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</si>
  <si>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</si>
  <si>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</si>
  <si>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</si>
  <si>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</si>
  <si>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</si>
  <si>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</si>
  <si>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</si>
  <si>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</si>
  <si>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</si>
  <si>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</si>
  <si>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</si>
  <si>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</si>
  <si>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</si>
  <si>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</si>
  <si>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</si>
  <si>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</si>
  <si>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</si>
  <si>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</si>
  <si>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</si>
  <si>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</si>
  <si>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</si>
  <si>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</si>
  <si>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</si>
  <si>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</si>
  <si>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</si>
  <si>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</si>
  <si>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</si>
  <si>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</si>
  <si>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</si>
  <si>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</si>
  <si>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</si>
  <si>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</si>
  <si>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</si>
  <si>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</si>
  <si>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</si>
  <si>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</si>
  <si>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</si>
  <si>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</si>
  <si>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</si>
  <si>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</si>
  <si>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</si>
  <si>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</si>
  <si>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</si>
  <si>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</si>
  <si>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</si>
  <si>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</si>
  <si>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</si>
  <si>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</si>
  <si>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</si>
  <si>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</si>
  <si>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</si>
  <si>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</si>
  <si>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</si>
  <si>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</si>
  <si>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</si>
  <si>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</si>
  <si>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</si>
  <si>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</si>
  <si>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</si>
  <si>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</si>
  <si>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</si>
  <si>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</si>
  <si>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</si>
  <si>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</si>
  <si>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</si>
  <si>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</si>
  <si>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</si>
  <si>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</si>
  <si>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</si>
  <si>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</si>
  <si>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</si>
  <si>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</si>
  <si>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</si>
  <si>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</si>
  <si>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</si>
  <si>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</si>
  <si>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</si>
  <si>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</si>
  <si>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</si>
  <si>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</si>
  <si>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</si>
  <si>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</si>
  <si>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</si>
  <si>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</si>
  <si>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</si>
  <si>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</si>
  <si>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</si>
  <si>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</si>
  <si>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</si>
  <si>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</si>
  <si>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</si>
  <si>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</si>
  <si>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</si>
  <si>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</si>
  <si>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</si>
  <si>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</si>
  <si>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</si>
  <si>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</si>
  <si>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</si>
  <si>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</si>
  <si>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</si>
  <si>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</si>
  <si>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</si>
  <si>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</si>
  <si>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</si>
  <si>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</si>
  <si>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</si>
  <si>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</si>
  <si>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</si>
  <si>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</si>
  <si>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</si>
  <si>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</si>
  <si>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</si>
  <si>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</si>
  <si>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</si>
  <si>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</si>
  <si>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</si>
  <si>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</si>
  <si>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</si>
  <si>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</si>
  <si>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</si>
  <si>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</si>
  <si>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</si>
  <si>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</si>
  <si>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</si>
  <si>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</si>
  <si>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</si>
  <si>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</si>
  <si>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</si>
  <si>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</si>
  <si>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</si>
  <si>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</si>
  <si>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</si>
  <si>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</si>
  <si>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</si>
  <si>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</si>
  <si>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</si>
  <si>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</si>
  <si>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</si>
  <si>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</si>
  <si>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</si>
  <si>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</si>
  <si>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</si>
  <si>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</si>
  <si>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</si>
  <si>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</si>
  <si>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</si>
  <si>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</si>
  <si>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</si>
  <si>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</si>
  <si>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</si>
  <si>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</si>
  <si>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</si>
  <si>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</si>
  <si>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</si>
  <si>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</si>
  <si>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</si>
  <si>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</si>
  <si>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</si>
  <si>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</si>
  <si>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</si>
  <si>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</si>
  <si>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</si>
  <si>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</si>
  <si>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</si>
  <si>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</si>
  <si>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</si>
  <si>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</si>
  <si>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</si>
  <si>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</si>
  <si>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</si>
  <si>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</si>
  <si>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</si>
  <si>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</si>
  <si>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</si>
  <si>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</si>
  <si>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</si>
  <si>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</si>
  <si>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</si>
  <si>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</si>
  <si>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</si>
  <si>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</si>
  <si>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</si>
  <si>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</si>
  <si>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</si>
  <si>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</si>
  <si>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</si>
  <si>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</si>
  <si>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</si>
  <si>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</si>
  <si>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</si>
  <si>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</si>
  <si>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</si>
  <si>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</si>
  <si>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</si>
  <si>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</si>
  <si>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</si>
  <si>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</si>
  <si>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</si>
  <si>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</si>
  <si>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</si>
  <si>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</si>
  <si>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</si>
  <si>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</si>
  <si>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</si>
  <si>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</si>
  <si>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</si>
  <si>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</si>
  <si>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</si>
  <si>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</si>
  <si>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</si>
  <si>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</si>
  <si>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</si>
  <si>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</si>
  <si>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</si>
  <si>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</si>
  <si>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</si>
  <si>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</si>
  <si>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</si>
  <si>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</si>
  <si>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</si>
  <si>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</si>
  <si>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</si>
  <si>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</si>
  <si>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</si>
  <si>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</si>
  <si>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</si>
  <si>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</si>
  <si>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</si>
  <si>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</si>
  <si>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</si>
  <si>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</si>
  <si>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</si>
  <si>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</si>
  <si>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</si>
  <si>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</si>
  <si>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</si>
  <si>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</si>
  <si>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</si>
  <si>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</si>
  <si>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</si>
  <si>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</si>
  <si>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</si>
  <si>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</si>
  <si>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</si>
  <si>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</si>
  <si>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</si>
  <si>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</si>
  <si>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</si>
  <si>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</si>
  <si>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</si>
  <si>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</si>
  <si>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</si>
  <si>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</si>
  <si>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</si>
  <si>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</si>
  <si>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</si>
  <si>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</si>
  <si>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</si>
  <si>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</si>
  <si>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</si>
  <si>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</si>
  <si>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</si>
  <si>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</si>
  <si>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</si>
  <si>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</si>
  <si>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</si>
  <si>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</si>
  <si>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</si>
  <si>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</si>
  <si>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</si>
  <si>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</si>
  <si>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</si>
  <si>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</si>
  <si>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</si>
  <si>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</si>
  <si>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</si>
  <si>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</si>
  <si>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</si>
  <si>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</si>
  <si>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</si>
  <si>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</si>
  <si>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</si>
  <si>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</si>
  <si>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</si>
  <si>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</si>
  <si>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</si>
  <si>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</si>
  <si>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</si>
  <si>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</si>
  <si>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</si>
  <si>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</si>
  <si>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</si>
  <si>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</si>
  <si>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</si>
  <si>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</si>
  <si>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</si>
  <si>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</si>
  <si>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</si>
  <si>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</si>
  <si>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</si>
  <si>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</si>
  <si>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</si>
  <si>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</si>
  <si>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</si>
  <si>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</si>
  <si>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</si>
  <si>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</si>
  <si>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</si>
  <si>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</si>
  <si>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</si>
  <si>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</si>
  <si>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</si>
  <si>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</si>
  <si>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</si>
  <si>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</si>
  <si>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</si>
  <si>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</si>
  <si>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</si>
  <si>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</si>
  <si>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</si>
  <si>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</si>
  <si>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</si>
  <si>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</si>
  <si>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</si>
  <si>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</si>
  <si>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</si>
  <si>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</si>
  <si>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</si>
  <si>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</si>
  <si>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</si>
  <si>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</si>
  <si>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</si>
  <si>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</si>
  <si>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</si>
  <si>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</si>
  <si>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</si>
  <si>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</si>
  <si>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</si>
  <si>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</si>
  <si>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</si>
  <si>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</si>
  <si>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</si>
  <si>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</si>
  <si>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</si>
  <si>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</si>
  <si>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</si>
  <si>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</si>
  <si>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</si>
  <si>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</si>
  <si>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</si>
  <si>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</si>
  <si>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</si>
  <si>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</si>
  <si>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</si>
  <si>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</si>
  <si>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</si>
  <si>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</si>
  <si>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</si>
  <si>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</si>
  <si>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</si>
  <si>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</si>
  <si>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</si>
  <si>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</si>
  <si>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</si>
  <si>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</si>
  <si>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</si>
  <si>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</si>
  <si>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</si>
  <si>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</si>
  <si>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</si>
  <si>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</si>
  <si>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</si>
  <si>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</si>
  <si>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</si>
  <si>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</si>
  <si>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</si>
  <si>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</si>
  <si>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</si>
  <si>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</si>
  <si>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</si>
  <si>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</si>
  <si>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</si>
  <si>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</si>
  <si>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</si>
  <si>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</si>
  <si>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</si>
  <si>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</si>
  <si>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</si>
  <si>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</si>
  <si>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</si>
  <si>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</si>
  <si>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</si>
  <si>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</si>
  <si>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</si>
  <si>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</si>
  <si>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</si>
  <si>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</si>
  <si>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</si>
  <si>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</si>
  <si>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</si>
  <si>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</si>
  <si>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</si>
  <si>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</si>
  <si>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</si>
  <si>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</si>
  <si>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</si>
  <si>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</si>
  <si>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</si>
  <si>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</si>
  <si>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</si>
  <si>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</si>
  <si>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</si>
  <si>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</si>
  <si>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</si>
  <si>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</si>
  <si>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</si>
  <si>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</si>
  <si>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</si>
  <si>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</si>
  <si>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</si>
  <si>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</si>
  <si>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</si>
  <si>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</si>
  <si>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</si>
  <si>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</si>
  <si>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</si>
  <si>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</si>
  <si>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</si>
  <si>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</si>
  <si>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</si>
  <si>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</si>
  <si>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</si>
  <si>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</si>
  <si>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</si>
  <si>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</si>
  <si>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</si>
  <si>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</si>
  <si>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</si>
  <si>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</si>
  <si>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</si>
  <si>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</si>
  <si>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</si>
  <si>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</si>
  <si>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</si>
  <si>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</si>
  <si>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</si>
  <si>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</si>
  <si>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</si>
  <si>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</si>
  <si>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</si>
  <si>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</si>
  <si>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</si>
  <si>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</si>
  <si>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</si>
  <si>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</si>
  <si>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</si>
  <si>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</si>
  <si>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</si>
  <si>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</si>
  <si>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</si>
  <si>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</si>
  <si>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</si>
  <si>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</si>
  <si>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</si>
  <si>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</si>
  <si>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</si>
  <si>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</si>
  <si>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</si>
  <si>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</si>
  <si>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</si>
  <si>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</si>
  <si>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</si>
  <si>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</si>
  <si>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</si>
  <si>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</si>
  <si>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</si>
  <si>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</si>
  <si>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</si>
  <si>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</si>
  <si>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</si>
  <si>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</si>
  <si>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</si>
  <si>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</si>
  <si>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</si>
  <si>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</si>
  <si>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</si>
  <si>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</si>
  <si>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</si>
  <si>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</si>
  <si>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</si>
  <si>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</si>
  <si>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</si>
  <si>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</si>
  <si>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</si>
  <si>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</si>
  <si>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</si>
  <si>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</si>
  <si>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</si>
  <si>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</si>
  <si>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</si>
  <si>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</si>
  <si>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</si>
  <si>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</si>
  <si>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</si>
  <si>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</si>
  <si>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</si>
  <si>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</si>
  <si>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</si>
  <si>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</si>
  <si>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</si>
  <si>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</si>
  <si>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</si>
  <si>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</si>
  <si>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</si>
  <si>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</si>
  <si>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</si>
  <si>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</si>
  <si>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</si>
  <si>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</si>
  <si>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</si>
  <si>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</si>
  <si>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</si>
  <si>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</si>
  <si>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</si>
  <si>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</si>
  <si>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</si>
  <si>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</si>
  <si>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</si>
  <si>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</si>
  <si>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</si>
  <si>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</si>
  <si>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</si>
  <si>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</si>
  <si>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</si>
  <si>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</si>
  <si>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</si>
  <si>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</si>
  <si>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</si>
  <si>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</si>
  <si>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</si>
  <si>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</si>
  <si>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</si>
  <si>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</si>
  <si>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</si>
  <si>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</si>
  <si>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</si>
  <si>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</si>
  <si>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</si>
  <si>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</si>
  <si>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</si>
  <si>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</si>
  <si>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</si>
  <si>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</si>
  <si>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</si>
  <si>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</si>
  <si>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</si>
  <si>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</si>
  <si>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</si>
  <si>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</si>
  <si>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</si>
  <si>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</si>
  <si>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</si>
  <si>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</si>
  <si>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</si>
  <si>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</si>
  <si>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</si>
  <si>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</si>
  <si>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</si>
  <si>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</si>
  <si>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</si>
  <si>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</si>
  <si>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</si>
  <si>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</si>
  <si>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</si>
  <si>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</si>
  <si>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</si>
  <si>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</si>
  <si>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</si>
  <si>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2023Shtator</t>
  </si>
  <si>
    <t>Vlerat janë në Euro</t>
  </si>
  <si>
    <t>2023Tetor</t>
  </si>
  <si>
    <t>2023Nëntor</t>
  </si>
  <si>
    <t>2023Dhjetor</t>
  </si>
  <si>
    <t xml:space="preserve">Pranimet </t>
  </si>
  <si>
    <t>Pagesat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</si>
</sst>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0" fillId="0" borderId="12" xfId="1" applyFont="1" applyBorder="1" applyProtection="1"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0" fontId="17" fillId="34" borderId="12" xfId="0" applyFont="1" applyFill="1" applyBorder="1" applyAlignment="1">
      <alignment horizontal="center" vertical="center" wrapText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0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B15" sqref="B15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4" t="s">
        <v>609</v>
      </c>
      <c r="E1" s="57"/>
      <c r="F1" s="100" t="s">
        <v>888</v>
      </c>
      <c r="G1" s="57"/>
      <c r="H1" s="57"/>
      <c r="I1" s="57"/>
    </row>
    <row r="2" spans="1:11" ht="18.75" customHeight="1" x14ac:dyDescent="0.25">
      <c r="A2" s="63" t="s">
        <v>883</v>
      </c>
      <c r="B2" s="59"/>
      <c r="C2" s="59"/>
      <c r="D2" s="105"/>
      <c r="E2" s="60"/>
      <c r="F2" s="60"/>
      <c r="G2" s="60"/>
      <c r="H2" s="60"/>
      <c r="I2" s="60"/>
    </row>
    <row r="3" spans="1:11" ht="12.75" customHeight="1" x14ac:dyDescent="0.25">
      <c r="A3" s="94"/>
      <c r="B3" s="94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5"/>
      <c r="B4" s="73">
        <v>2023</v>
      </c>
      <c r="C4" s="96" t="s">
        <v>173</v>
      </c>
      <c r="D4" s="97" t="s">
        <v>169</v>
      </c>
      <c r="E4" s="98" t="s">
        <v>0</v>
      </c>
      <c r="F4" s="98" t="s">
        <v>32</v>
      </c>
      <c r="G4" s="98" t="s">
        <v>33</v>
      </c>
      <c r="H4" s="98" t="s">
        <v>21</v>
      </c>
      <c r="I4" s="98" t="s">
        <v>35</v>
      </c>
      <c r="K4" s="81"/>
    </row>
    <row r="5" spans="1:11" x14ac:dyDescent="0.25">
      <c r="A5" s="103"/>
      <c r="B5" s="66" t="str">
        <f>IF(L!$A$1=1,L!B237,IF(L!$A$1=2,L!C237,L!D237))</f>
        <v>2023 Korrik</v>
      </c>
      <c r="C5" s="77">
        <f t="shared" ref="C5:C10" si="0">SUM(E5:I5)</f>
        <v>2956767.84</v>
      </c>
      <c r="D5" s="65"/>
      <c r="E5" s="76">
        <v>1091587.49</v>
      </c>
      <c r="F5" s="77">
        <v>1193287.2</v>
      </c>
      <c r="G5" s="78">
        <v>20026.28</v>
      </c>
      <c r="H5" s="77">
        <v>441925.67</v>
      </c>
      <c r="I5" s="79">
        <v>209941.2</v>
      </c>
    </row>
    <row r="6" spans="1:11" x14ac:dyDescent="0.25">
      <c r="A6" s="103"/>
      <c r="B6" s="66" t="str">
        <f>IF(L!$A$1=1,L!B238,IF(L!$A$1=2,L!C238,L!D238))</f>
        <v>2023 Gusht</v>
      </c>
      <c r="C6" s="77">
        <f t="shared" si="0"/>
        <v>5549378.9100000001</v>
      </c>
      <c r="D6" s="65"/>
      <c r="E6" s="76">
        <v>1028197.02</v>
      </c>
      <c r="F6" s="77">
        <v>3901642.49</v>
      </c>
      <c r="G6" s="77">
        <v>16407.95</v>
      </c>
      <c r="H6" s="77">
        <v>440591.45</v>
      </c>
      <c r="I6" s="79">
        <v>162540</v>
      </c>
    </row>
    <row r="7" spans="1:11" x14ac:dyDescent="0.25">
      <c r="A7" s="103"/>
      <c r="B7" s="66" t="str">
        <f>IF(L!$A$1=1,L!B239,IF(L!$A$1=2,L!C239,L!D239))</f>
        <v>2023 Shtator</v>
      </c>
      <c r="C7" s="77">
        <f t="shared" si="0"/>
        <v>4071431.51</v>
      </c>
      <c r="D7" s="65"/>
      <c r="E7" s="77">
        <v>1119193.19</v>
      </c>
      <c r="F7" s="77">
        <v>1348602.13</v>
      </c>
      <c r="G7" s="77">
        <v>10531.52</v>
      </c>
      <c r="H7" s="77">
        <v>402404.67000000004</v>
      </c>
      <c r="I7" s="77">
        <v>1190700</v>
      </c>
    </row>
    <row r="8" spans="1:11" x14ac:dyDescent="0.25">
      <c r="A8" s="103"/>
      <c r="B8" s="66" t="str">
        <f>IF(L!$A$1=1,L!B240,IF(L!$A$1=2,L!C240,L!D240))</f>
        <v>2023 Tetor</v>
      </c>
      <c r="C8" s="77">
        <f t="shared" si="0"/>
        <v>3253264.8</v>
      </c>
      <c r="D8" s="71"/>
      <c r="E8" s="76">
        <v>1043889.84</v>
      </c>
      <c r="F8" s="77">
        <v>1368114.73</v>
      </c>
      <c r="G8" s="77">
        <v>17347.689999999999</v>
      </c>
      <c r="H8" s="76">
        <v>397413.94</v>
      </c>
      <c r="I8" s="77">
        <v>426498.6</v>
      </c>
    </row>
    <row r="9" spans="1:11" x14ac:dyDescent="0.25">
      <c r="A9" s="103"/>
      <c r="B9" s="66" t="str">
        <f>IF(L!$A$1=1,L!B241,IF(L!$A$1=2,L!C241,L!D241))</f>
        <v xml:space="preserve">2023 Nëntor </v>
      </c>
      <c r="C9" s="77">
        <f t="shared" si="0"/>
        <v>4003937.24</v>
      </c>
      <c r="D9" s="71"/>
      <c r="E9" s="80">
        <v>1384129.54</v>
      </c>
      <c r="F9" s="77">
        <v>1949976.8900000001</v>
      </c>
      <c r="G9" s="76">
        <v>20687.16</v>
      </c>
      <c r="H9" s="77">
        <v>386447.91</v>
      </c>
      <c r="I9" s="77">
        <v>262695.74</v>
      </c>
    </row>
    <row r="10" spans="1:11" ht="15.75" x14ac:dyDescent="0.25">
      <c r="A10" s="103"/>
      <c r="B10" s="66" t="str">
        <f>IF(L!$A$1=1,L!B242,IF(L!$A$1=2,L!C242,L!D242))</f>
        <v>2023 Dhjetor</v>
      </c>
      <c r="C10" s="77">
        <f t="shared" si="0"/>
        <v>9782130.1500000004</v>
      </c>
      <c r="D10" s="71"/>
      <c r="E10" s="83">
        <v>1202318.79</v>
      </c>
      <c r="F10" s="77">
        <v>2563315.94</v>
      </c>
      <c r="G10" s="77">
        <v>22426.639999999999</v>
      </c>
      <c r="H10" s="76">
        <v>850811.46</v>
      </c>
      <c r="I10" s="77">
        <v>5143257.32</v>
      </c>
    </row>
    <row r="11" spans="1:11" x14ac:dyDescent="0.25">
      <c r="A11" s="103"/>
      <c r="B11" s="73" t="str">
        <f>IF(L!$A$1=1,L!B243,IF(L!$A$1=2,L!C243,L!D243))</f>
        <v>Gjithsej 2023</v>
      </c>
      <c r="C11" s="82">
        <f>SUM(C5:C10)</f>
        <v>29616910.449999996</v>
      </c>
      <c r="D11" s="74"/>
      <c r="E11" s="75">
        <f>SUM(E5:E10)</f>
        <v>6869315.8700000001</v>
      </c>
      <c r="F11" s="75">
        <f>SUM(F5:F10)</f>
        <v>12324939.380000001</v>
      </c>
      <c r="G11" s="75">
        <f>SUM(G5:G10)</f>
        <v>107427.24</v>
      </c>
      <c r="H11" s="75">
        <f>SUM(H5:H10)</f>
        <v>2919595.0999999996</v>
      </c>
      <c r="I11" s="75">
        <f>SUM(I5:I10)</f>
        <v>7395632.8600000003</v>
      </c>
    </row>
    <row r="13" spans="1:11" x14ac:dyDescent="0.25">
      <c r="C13" s="101"/>
    </row>
    <row r="14" spans="1:11" x14ac:dyDescent="0.25">
      <c r="E14" s="81"/>
      <c r="I14" s="81"/>
    </row>
    <row r="15" spans="1:11" x14ac:dyDescent="0.25">
      <c r="C15" s="81"/>
      <c r="E15" s="81"/>
    </row>
    <row r="16" spans="1:11" x14ac:dyDescent="0.25">
      <c r="D16" s="99"/>
    </row>
    <row r="17" spans="4:6" x14ac:dyDescent="0.25">
      <c r="D17" s="99"/>
    </row>
    <row r="18" spans="4:6" x14ac:dyDescent="0.25">
      <c r="D18" s="99"/>
    </row>
    <row r="20" spans="4:6" x14ac:dyDescent="0.25">
      <c r="F20" s="58" t="s">
        <v>881</v>
      </c>
    </row>
  </sheetData>
  <mergeCells count="2">
    <mergeCell ref="A5:A11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0000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F24" sqref="F24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">
        <v>171</v>
      </c>
      <c r="B1" s="9"/>
      <c r="D1" s="3"/>
      <c r="E1" s="100" t="s">
        <v>887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">
        <v>172</v>
      </c>
      <c r="B3" s="62" t="s">
        <v>39</v>
      </c>
      <c r="C3" s="84" t="s">
        <v>871</v>
      </c>
      <c r="D3" s="85" t="s">
        <v>872</v>
      </c>
      <c r="E3" s="85" t="s">
        <v>873</v>
      </c>
      <c r="F3" s="85" t="s">
        <v>874</v>
      </c>
      <c r="G3" s="85" t="s">
        <v>875</v>
      </c>
      <c r="H3" s="85" t="s">
        <v>876</v>
      </c>
      <c r="I3" s="86" t="s">
        <v>877</v>
      </c>
      <c r="J3" s="85" t="s">
        <v>878</v>
      </c>
      <c r="K3" s="102" t="s">
        <v>869</v>
      </c>
      <c r="L3" s="102" t="s">
        <v>880</v>
      </c>
      <c r="M3" s="102" t="s">
        <v>879</v>
      </c>
    </row>
    <row r="4" spans="1:19" s="1" customFormat="1" ht="15" customHeight="1" x14ac:dyDescent="0.25">
      <c r="A4" s="62"/>
      <c r="B4" s="62"/>
      <c r="C4" s="87"/>
      <c r="D4" s="87"/>
      <c r="E4" s="87"/>
      <c r="F4" s="87"/>
      <c r="G4" s="87"/>
      <c r="H4" s="87"/>
      <c r="I4" s="88"/>
      <c r="J4" s="87"/>
      <c r="K4" s="54"/>
      <c r="L4" s="54"/>
      <c r="M4" s="54"/>
    </row>
    <row r="5" spans="1:19" s="2" customFormat="1" x14ac:dyDescent="0.25">
      <c r="A5" s="91"/>
      <c r="B5" s="72" t="s">
        <v>758</v>
      </c>
      <c r="C5" s="92"/>
      <c r="D5" s="93"/>
      <c r="E5" s="93"/>
      <c r="F5" s="93"/>
      <c r="G5" s="92"/>
      <c r="H5" s="92"/>
      <c r="I5" s="92"/>
      <c r="J5" s="92"/>
      <c r="K5" s="92"/>
      <c r="L5" s="92"/>
      <c r="M5" s="92"/>
    </row>
    <row r="6" spans="1:19" s="2" customFormat="1" x14ac:dyDescent="0.25">
      <c r="A6" s="91"/>
      <c r="B6" s="72" t="s">
        <v>761</v>
      </c>
      <c r="C6" s="92"/>
      <c r="D6" s="93"/>
      <c r="E6" s="93"/>
      <c r="F6" s="93"/>
      <c r="G6" s="92"/>
      <c r="H6" s="92"/>
      <c r="I6" s="92"/>
      <c r="J6" s="92"/>
      <c r="K6" s="92"/>
      <c r="L6" s="92"/>
      <c r="M6" s="92"/>
    </row>
    <row r="7" spans="1:19" s="2" customFormat="1" ht="16.5" x14ac:dyDescent="0.3">
      <c r="A7" s="91"/>
      <c r="B7" s="72" t="s">
        <v>764</v>
      </c>
      <c r="C7" s="92"/>
      <c r="D7" s="93"/>
      <c r="E7" s="93"/>
      <c r="F7" s="93"/>
      <c r="G7" s="92"/>
      <c r="H7" s="92"/>
      <c r="I7" s="92"/>
      <c r="J7" s="92"/>
      <c r="K7" s="92"/>
      <c r="L7" s="92"/>
      <c r="M7" s="92"/>
      <c r="R7" s="67"/>
      <c r="S7" s="67"/>
    </row>
    <row r="8" spans="1:19" s="2" customFormat="1" x14ac:dyDescent="0.25">
      <c r="A8" s="91"/>
      <c r="B8" s="91" t="s">
        <v>767</v>
      </c>
      <c r="C8" s="92"/>
      <c r="D8" s="93"/>
      <c r="E8" s="93"/>
      <c r="F8" s="93"/>
      <c r="G8" s="92"/>
      <c r="H8" s="92"/>
      <c r="I8" s="92"/>
      <c r="J8" s="92"/>
      <c r="K8" s="92"/>
      <c r="L8" s="92"/>
      <c r="M8" s="92"/>
      <c r="O8" s="64"/>
    </row>
    <row r="9" spans="1:19" s="2" customFormat="1" x14ac:dyDescent="0.25">
      <c r="A9" s="91"/>
      <c r="B9" s="91" t="s">
        <v>769</v>
      </c>
      <c r="C9" s="92"/>
      <c r="D9" s="93"/>
      <c r="E9" s="93"/>
      <c r="F9" s="93"/>
      <c r="G9" s="92"/>
      <c r="H9" s="92"/>
      <c r="I9" s="92"/>
      <c r="J9" s="92"/>
      <c r="K9" s="92"/>
      <c r="L9" s="92"/>
      <c r="M9" s="92"/>
    </row>
    <row r="10" spans="1:19" s="2" customFormat="1" x14ac:dyDescent="0.25">
      <c r="A10" s="91"/>
      <c r="B10" s="91" t="s">
        <v>771</v>
      </c>
      <c r="C10" s="92"/>
      <c r="D10" s="93"/>
      <c r="E10" s="93"/>
      <c r="F10" s="93"/>
      <c r="G10" s="92"/>
      <c r="H10" s="92"/>
      <c r="I10" s="92"/>
      <c r="J10" s="92"/>
      <c r="K10" s="92"/>
      <c r="L10" s="92"/>
      <c r="M10" s="92"/>
    </row>
    <row r="11" spans="1:19" s="2" customFormat="1" x14ac:dyDescent="0.25">
      <c r="A11" s="91"/>
      <c r="B11" s="91" t="s">
        <v>774</v>
      </c>
      <c r="C11" s="92">
        <v>36758.68</v>
      </c>
      <c r="D11" s="93"/>
      <c r="E11" s="93">
        <v>110745</v>
      </c>
      <c r="F11" s="93">
        <v>283153.06</v>
      </c>
      <c r="G11" s="92">
        <v>4605</v>
      </c>
      <c r="H11" s="92">
        <v>36035</v>
      </c>
      <c r="I11" s="92">
        <v>27914.82</v>
      </c>
      <c r="J11" s="92">
        <v>69632.63</v>
      </c>
      <c r="K11" s="92"/>
      <c r="L11" s="92"/>
      <c r="M11" s="92">
        <v>568844.18999999994</v>
      </c>
    </row>
    <row r="12" spans="1:19" s="2" customFormat="1" x14ac:dyDescent="0.25">
      <c r="A12" s="91"/>
      <c r="B12" s="91" t="s">
        <v>777</v>
      </c>
      <c r="C12" s="92">
        <v>30942.98</v>
      </c>
      <c r="D12" s="93">
        <v>278</v>
      </c>
      <c r="E12" s="93">
        <v>111720</v>
      </c>
      <c r="F12" s="93">
        <v>209704.17</v>
      </c>
      <c r="G12" s="92">
        <v>2800</v>
      </c>
      <c r="H12" s="92">
        <v>26127.5</v>
      </c>
      <c r="I12" s="92">
        <v>19639.37</v>
      </c>
      <c r="J12" s="92">
        <v>68773.23</v>
      </c>
      <c r="K12" s="92">
        <v>10250</v>
      </c>
      <c r="L12" s="92"/>
      <c r="M12" s="92">
        <v>480235.25</v>
      </c>
    </row>
    <row r="13" spans="1:19" s="2" customFormat="1" x14ac:dyDescent="0.25">
      <c r="A13" s="91"/>
      <c r="B13" s="91" t="s">
        <v>882</v>
      </c>
      <c r="C13" s="92">
        <v>39783.360000000001</v>
      </c>
      <c r="D13" s="93"/>
      <c r="E13" s="93">
        <v>71755</v>
      </c>
      <c r="F13" s="93">
        <v>227318.8</v>
      </c>
      <c r="G13" s="92">
        <v>1470</v>
      </c>
      <c r="H13" s="92">
        <v>36107</v>
      </c>
      <c r="I13" s="92">
        <v>23550.31</v>
      </c>
      <c r="J13" s="92">
        <v>60893.32</v>
      </c>
      <c r="K13" s="92"/>
      <c r="L13" s="92"/>
      <c r="M13" s="92">
        <f>C13+D13+E13+F13+G13+H13+I13+J13</f>
        <v>460877.79</v>
      </c>
    </row>
    <row r="14" spans="1:19" s="2" customFormat="1" x14ac:dyDescent="0.25">
      <c r="A14" s="91"/>
      <c r="B14" s="91" t="s">
        <v>884</v>
      </c>
      <c r="C14" s="92">
        <v>39891.85</v>
      </c>
      <c r="D14" s="93">
        <v>645.79999999999995</v>
      </c>
      <c r="E14" s="93">
        <v>97955.199999999997</v>
      </c>
      <c r="F14" s="93">
        <v>255608.56</v>
      </c>
      <c r="G14" s="92">
        <v>1725</v>
      </c>
      <c r="H14" s="92">
        <v>45226</v>
      </c>
      <c r="I14" s="92">
        <v>30004.63</v>
      </c>
      <c r="J14" s="92">
        <v>67826.649999999994</v>
      </c>
      <c r="K14" s="92">
        <v>44850</v>
      </c>
      <c r="L14" s="92"/>
      <c r="M14" s="92">
        <f>C14+D14+E14+F14+G14+H14+I14+J14+K14+L14</f>
        <v>583733.69000000006</v>
      </c>
    </row>
    <row r="15" spans="1:19" s="2" customFormat="1" x14ac:dyDescent="0.25">
      <c r="A15" s="91"/>
      <c r="B15" s="91" t="s">
        <v>885</v>
      </c>
      <c r="C15" s="92">
        <v>58015.199999999997</v>
      </c>
      <c r="D15" s="93">
        <v>734</v>
      </c>
      <c r="E15" s="93">
        <v>80090</v>
      </c>
      <c r="F15" s="93">
        <v>263122.27</v>
      </c>
      <c r="G15" s="92">
        <v>2785</v>
      </c>
      <c r="H15" s="92">
        <v>36224</v>
      </c>
      <c r="I15" s="92">
        <v>37446.76</v>
      </c>
      <c r="J15" s="92">
        <v>73222.92</v>
      </c>
      <c r="K15" s="92">
        <v>13300.2</v>
      </c>
      <c r="L15" s="92"/>
      <c r="M15" s="92">
        <f>C15+D15+E15+F15+G15+H15+I15+J15+K15+L15</f>
        <v>564940.35</v>
      </c>
    </row>
    <row r="16" spans="1:19" s="2" customFormat="1" x14ac:dyDescent="0.25">
      <c r="A16" s="91"/>
      <c r="B16" s="91" t="s">
        <v>886</v>
      </c>
      <c r="C16" s="92">
        <v>53275.35</v>
      </c>
      <c r="D16" s="93"/>
      <c r="E16" s="93">
        <v>81720</v>
      </c>
      <c r="F16" s="93">
        <v>305387.62</v>
      </c>
      <c r="G16" s="92">
        <v>6465</v>
      </c>
      <c r="H16" s="92">
        <v>26133</v>
      </c>
      <c r="I16" s="92">
        <v>40370.46</v>
      </c>
      <c r="J16" s="92">
        <v>43253.13</v>
      </c>
      <c r="K16" s="92"/>
      <c r="L16" s="92"/>
      <c r="M16" s="92">
        <v>0</v>
      </c>
    </row>
    <row r="17" spans="1:13" s="2" customFormat="1" x14ac:dyDescent="0.25">
      <c r="A17" s="91"/>
      <c r="B17" s="89" t="s">
        <v>757</v>
      </c>
      <c r="C17" s="90">
        <f>C5+C6+C7+C8+C9+C10+C11+C12+C13+C14+C15+C16</f>
        <v>258667.42</v>
      </c>
      <c r="D17" s="90">
        <f t="shared" ref="D17:M17" si="0">D5+D6+D7+D8+D9+D10+D11+D12+D13+D14+D15+D16</f>
        <v>1657.8</v>
      </c>
      <c r="E17" s="90">
        <f t="shared" si="0"/>
        <v>553985.19999999995</v>
      </c>
      <c r="F17" s="90">
        <f t="shared" si="0"/>
        <v>1544294.48</v>
      </c>
      <c r="G17" s="90">
        <f t="shared" si="0"/>
        <v>19850</v>
      </c>
      <c r="H17" s="90">
        <f t="shared" si="0"/>
        <v>205852.5</v>
      </c>
      <c r="I17" s="90">
        <f t="shared" si="0"/>
        <v>178926.35</v>
      </c>
      <c r="J17" s="90">
        <f t="shared" si="0"/>
        <v>383601.87999999995</v>
      </c>
      <c r="K17" s="90">
        <f t="shared" si="0"/>
        <v>68400.2</v>
      </c>
      <c r="L17" s="90">
        <f t="shared" si="0"/>
        <v>0</v>
      </c>
      <c r="M17" s="90">
        <f t="shared" si="0"/>
        <v>2658631.27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2025-04-08T13:34:29Z</dcterms:modified>
</cp:coreProperties>
</file>