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852FDCFE-F3E6-4B81-9C5B-64A60B8F742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PAGESAT!$A$1:$I$3</definedName>
    <definedName name="_xlnm.Print_Titles" localSheetId="0">PAGESAT!$3:$3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17" l="1"/>
  <c r="M17" i="17"/>
  <c r="L17" i="17"/>
  <c r="K17" i="17"/>
  <c r="J17" i="17"/>
  <c r="I17" i="17"/>
  <c r="H17" i="17"/>
  <c r="G17" i="17"/>
  <c r="F17" i="17"/>
  <c r="E17" i="17"/>
  <c r="D17" i="17"/>
  <c r="C17" i="17"/>
  <c r="N15" i="17"/>
  <c r="N14" i="17"/>
  <c r="N13" i="17"/>
  <c r="N11" i="17"/>
  <c r="N10" i="17"/>
  <c r="N9" i="17"/>
  <c r="N8" i="17"/>
  <c r="N7" i="17"/>
  <c r="N6" i="17"/>
  <c r="N5" i="17"/>
  <c r="C11" i="6" l="1"/>
  <c r="C9" i="6"/>
  <c r="C8" i="6"/>
  <c r="I12" i="6" l="1"/>
  <c r="H12" i="6"/>
  <c r="G12" i="6"/>
  <c r="F12" i="6"/>
  <c r="E12" i="6"/>
  <c r="C10" i="6"/>
  <c r="C7" i="6"/>
  <c r="C6" i="6"/>
  <c r="C5" i="6"/>
  <c r="C12" i="6" l="1"/>
  <c r="A1" i="6" l="1"/>
</calcChain>
</file>

<file path=xl/sharedStrings.xml><?xml version="1.0" encoding="utf-8"?>
<sst xmlns="http://schemas.openxmlformats.org/spreadsheetml/2006/main" count="975" uniqueCount="904">
  <si>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</si>
  <si>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</si>
  <si>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</si>
  <si>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</si>
  <si>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</si>
  <si>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</si>
  <si>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</si>
  <si>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</si>
  <si>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</si>
  <si>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</si>
  <si>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</si>
  <si>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</si>
  <si>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</si>
  <si>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</si>
  <si>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</si>
  <si>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</si>
  <si>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</si>
  <si>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</si>
  <si>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</si>
  <si>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</si>
  <si>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</si>
  <si>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</si>
  <si>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</si>
  <si>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</si>
  <si>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</si>
  <si>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</si>
  <si>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</si>
  <si>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</si>
  <si>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</si>
  <si>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</si>
  <si>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</si>
  <si>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</si>
  <si>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</si>
  <si>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</si>
  <si>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</si>
  <si>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</si>
  <si>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</si>
  <si>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</si>
  <si>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</si>
  <si>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</si>
  <si>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</si>
  <si>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</si>
  <si>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</si>
  <si>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</si>
  <si>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</si>
  <si>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</si>
  <si>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</si>
  <si>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</si>
  <si>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</si>
  <si>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</si>
  <si>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</si>
  <si>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</si>
  <si>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</si>
  <si>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</si>
  <si>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</si>
  <si>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</si>
  <si>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</si>
  <si>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</si>
  <si>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</si>
  <si>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</si>
  <si>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</si>
  <si>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</si>
  <si>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</si>
  <si>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</si>
  <si>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</si>
  <si>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</si>
  <si>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</si>
  <si>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</si>
  <si>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</si>
  <si>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</si>
  <si>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</si>
  <si>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</si>
  <si>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</si>
  <si>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</si>
  <si>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</si>
  <si>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</si>
  <si>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</si>
  <si>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</si>
  <si>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</si>
  <si>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</si>
  <si>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</si>
  <si>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</si>
  <si>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</si>
  <si>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</si>
  <si>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</si>
  <si>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</si>
  <si>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</si>
  <si>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</si>
  <si>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</si>
  <si>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</si>
  <si>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</si>
  <si>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</si>
  <si>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</si>
  <si>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</si>
  <si>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</si>
  <si>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</si>
  <si>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</si>
  <si>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</si>
  <si>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</si>
  <si>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</si>
  <si>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</si>
  <si>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</si>
  <si>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</si>
  <si>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</si>
  <si>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</si>
  <si>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</si>
  <si>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</si>
  <si>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</si>
  <si>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</si>
  <si>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</si>
  <si>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</si>
  <si>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</si>
  <si>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</si>
  <si>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</si>
  <si>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</si>
  <si>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</si>
  <si>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</si>
  <si>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</si>
  <si>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</si>
  <si>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</si>
  <si>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</si>
  <si>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</si>
  <si>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</si>
  <si>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</si>
  <si>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</si>
  <si>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</si>
  <si>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</si>
  <si>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</si>
  <si>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</si>
  <si>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</si>
  <si>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</si>
  <si>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</si>
  <si>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</si>
  <si>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</si>
  <si>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</si>
  <si>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</si>
  <si>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</si>
  <si>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</si>
  <si>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</si>
  <si>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</si>
  <si>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</si>
  <si>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</si>
  <si>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</si>
  <si>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</si>
  <si>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</si>
  <si>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</si>
  <si>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</si>
  <si>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</si>
  <si>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</si>
  <si>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</si>
  <si>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</si>
  <si>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</si>
  <si>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</si>
  <si>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</si>
  <si>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</si>
  <si>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</si>
  <si>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</si>
  <si>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</si>
  <si>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</si>
  <si>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</si>
  <si>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</si>
  <si>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</si>
  <si>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</si>
  <si>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</si>
  <si>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</si>
  <si>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</si>
  <si>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</si>
  <si>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</si>
  <si>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</si>
  <si>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</si>
  <si>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</si>
  <si>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</si>
  <si>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</si>
  <si>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</si>
  <si>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</si>
  <si>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</si>
  <si>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</si>
  <si>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</si>
  <si>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</si>
  <si>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</si>
  <si>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</si>
  <si>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</si>
  <si>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</si>
  <si>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</si>
  <si>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</si>
  <si>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</si>
  <si>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</si>
  <si>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</si>
  <si>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</si>
  <si>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</si>
  <si>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</si>
  <si>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</si>
  <si>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</si>
  <si>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</si>
  <si>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</si>
  <si>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</si>
  <si>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</si>
  <si>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</si>
  <si>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</si>
  <si>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</si>
  <si>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</si>
  <si>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</si>
  <si>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</si>
  <si>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</si>
  <si>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</si>
  <si>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</si>
  <si>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</si>
  <si>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</si>
  <si>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</si>
  <si>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</si>
  <si>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</si>
  <si>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</si>
  <si>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</si>
  <si>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</si>
  <si>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</si>
  <si>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</si>
  <si>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</si>
  <si>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</si>
  <si>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</si>
  <si>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</si>
  <si>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</si>
  <si>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</si>
  <si>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</si>
  <si>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</si>
  <si>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</si>
  <si>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</si>
  <si>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</si>
  <si>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</si>
  <si>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</si>
  <si>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</si>
  <si>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</si>
  <si>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</si>
  <si>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</si>
  <si>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</si>
  <si>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</si>
  <si>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</si>
  <si>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</si>
  <si>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</si>
  <si>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</si>
  <si>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</si>
  <si>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</si>
  <si>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</si>
  <si>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</si>
  <si>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</si>
  <si>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</si>
  <si>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</si>
  <si>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</si>
  <si>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</si>
  <si>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</si>
  <si>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</si>
  <si>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</si>
  <si>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</si>
  <si>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</si>
  <si>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</si>
  <si>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</si>
  <si>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</si>
  <si>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</si>
  <si>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</si>
  <si>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</si>
  <si>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</si>
  <si>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</si>
  <si>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</si>
  <si>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</si>
  <si>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</si>
  <si>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</si>
  <si>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</si>
  <si>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</si>
  <si>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</si>
  <si>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</si>
  <si>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</si>
  <si>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</si>
  <si>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</si>
  <si>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</si>
  <si>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</si>
  <si>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</si>
  <si>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</si>
  <si>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</si>
  <si>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</si>
  <si>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</si>
  <si>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</si>
  <si>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</si>
  <si>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</si>
  <si>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</si>
  <si>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</si>
  <si>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</si>
  <si>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</si>
  <si>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</si>
  <si>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</si>
  <si>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</si>
  <si>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</si>
  <si>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</si>
  <si>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</si>
  <si>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</si>
  <si>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</si>
  <si>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</si>
  <si>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</si>
  <si>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</si>
  <si>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</si>
  <si>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</si>
  <si>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</si>
  <si>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</si>
  <si>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</si>
  <si>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</si>
  <si>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</si>
  <si>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</si>
  <si>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</si>
  <si>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</si>
  <si>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</si>
  <si>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</si>
  <si>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</si>
  <si>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</si>
  <si>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</si>
  <si>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</si>
  <si>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</si>
  <si>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</si>
  <si>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</si>
  <si>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</si>
  <si>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</si>
  <si>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</si>
  <si>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</si>
  <si>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</si>
  <si>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</si>
  <si>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</si>
  <si>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</si>
  <si>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</si>
  <si>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</si>
  <si>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</si>
  <si>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</si>
  <si>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</si>
  <si>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</si>
  <si>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</si>
  <si>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</si>
  <si>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</si>
  <si>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</si>
  <si>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</si>
  <si>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</si>
  <si>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</si>
  <si>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</si>
  <si>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</si>
  <si>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</si>
  <si>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</si>
  <si>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</si>
  <si>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</si>
  <si>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</si>
  <si>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</si>
  <si>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</si>
  <si>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</si>
  <si>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</si>
  <si>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</si>
  <si>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</si>
  <si>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</si>
  <si>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</si>
  <si>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</si>
  <si>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</si>
  <si>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</si>
  <si>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</si>
  <si>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</si>
  <si>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</si>
  <si>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</si>
  <si>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</si>
  <si>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</si>
  <si>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</si>
  <si>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</si>
  <si>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</si>
  <si>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</si>
  <si>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</si>
  <si>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</si>
  <si>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</si>
  <si>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</si>
  <si>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</si>
  <si>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</si>
  <si>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</si>
  <si>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</si>
  <si>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</si>
  <si>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</si>
  <si>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</si>
  <si>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</si>
  <si>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</si>
  <si>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</si>
  <si>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</si>
  <si>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</si>
  <si>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</si>
  <si>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</si>
  <si>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</si>
  <si>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</si>
  <si>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</si>
  <si>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</si>
  <si>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</si>
  <si>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</si>
  <si>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</si>
  <si>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</si>
  <si>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</si>
  <si>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</si>
  <si>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</si>
  <si>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</si>
  <si>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</si>
  <si>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</si>
  <si>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</si>
  <si>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</si>
  <si>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</si>
  <si>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</si>
  <si>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</si>
  <si>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</si>
  <si>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</si>
  <si>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</si>
  <si>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</si>
  <si>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</si>
  <si>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</si>
  <si>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</si>
  <si>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</si>
  <si>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</si>
  <si>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</si>
  <si>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</si>
  <si>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</si>
  <si>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</si>
  <si>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</si>
  <si>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</si>
  <si>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</si>
  <si>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</si>
  <si>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</si>
  <si>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</si>
  <si>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</si>
  <si>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</si>
  <si>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</si>
  <si>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</si>
  <si>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</si>
  <si>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</si>
  <si>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</si>
  <si>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</si>
  <si>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</si>
  <si>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</si>
  <si>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</si>
  <si>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</si>
  <si>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</si>
  <si>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</si>
  <si>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</si>
  <si>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</si>
  <si>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</si>
  <si>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</si>
  <si>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</si>
  <si>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</si>
  <si>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</si>
  <si>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</si>
  <si>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</si>
  <si>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</si>
  <si>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</si>
  <si>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</si>
  <si>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</si>
  <si>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</si>
  <si>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</si>
  <si>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</si>
  <si>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</si>
  <si>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</si>
  <si>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</si>
  <si>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</si>
  <si>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</si>
  <si>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</si>
  <si>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</si>
  <si>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</si>
  <si>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</si>
  <si>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</si>
  <si>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</si>
  <si>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</si>
  <si>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</si>
  <si>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</si>
  <si>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</si>
  <si>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</si>
  <si>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</si>
  <si>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</si>
  <si>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</si>
  <si>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</si>
  <si>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</si>
  <si>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</si>
  <si>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</si>
  <si>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</si>
  <si>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</si>
  <si>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</si>
  <si>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</si>
  <si>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</si>
  <si>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</si>
  <si>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</si>
  <si>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</si>
  <si>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</si>
  <si>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</si>
  <si>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</si>
  <si>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</si>
  <si>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</si>
  <si>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</si>
  <si>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</si>
  <si>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</si>
  <si>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</si>
  <si>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</si>
  <si>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</si>
  <si>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</si>
  <si>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</si>
  <si>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</si>
  <si>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</si>
  <si>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</si>
  <si>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</si>
  <si>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</si>
  <si>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</si>
  <si>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</si>
  <si>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</si>
  <si>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</si>
  <si>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</si>
  <si>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</si>
  <si>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</si>
  <si>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</si>
  <si>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</si>
  <si>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</si>
  <si>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</si>
  <si>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</si>
  <si>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</si>
  <si>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</si>
  <si>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</si>
  <si>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</si>
  <si>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</si>
  <si>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</si>
  <si>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</si>
  <si>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</si>
  <si>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</si>
  <si>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</si>
  <si>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</si>
  <si>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</si>
  <si>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</si>
  <si>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</si>
  <si>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</si>
  <si>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</si>
  <si>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</si>
  <si>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</si>
  <si>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</si>
  <si>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</si>
  <si>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</si>
  <si>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</si>
  <si>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</si>
  <si>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</si>
  <si>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</si>
  <si>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</si>
  <si>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</si>
  <si>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</si>
  <si>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</si>
  <si>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</si>
  <si>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</si>
  <si>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</si>
  <si>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</si>
  <si>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</si>
  <si>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</si>
  <si>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</si>
  <si>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</si>
  <si>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</si>
  <si>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</si>
  <si>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</si>
  <si>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</si>
  <si>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</si>
  <si>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</si>
  <si>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</si>
  <si>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</si>
  <si>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</si>
  <si>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</si>
  <si>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</si>
  <si>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</si>
  <si>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</si>
  <si>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</si>
  <si>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</si>
  <si>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</si>
  <si>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</si>
  <si>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</si>
  <si>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</si>
  <si>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</si>
  <si>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</si>
  <si>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</si>
  <si>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</si>
  <si>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</si>
  <si>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</si>
  <si>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</si>
  <si>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</si>
  <si>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</si>
  <si>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</si>
  <si>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</si>
  <si>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</si>
  <si>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</si>
  <si>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</si>
  <si>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</si>
  <si>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</si>
  <si>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</si>
  <si>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</si>
  <si>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</si>
  <si>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</si>
  <si>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</si>
  <si>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</si>
  <si>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</si>
  <si>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</si>
  <si>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</si>
  <si>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</si>
  <si>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</si>
  <si>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</si>
  <si>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</si>
  <si>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</si>
  <si>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</si>
  <si>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</si>
  <si>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</si>
  <si>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</si>
  <si>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</si>
  <si>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</si>
  <si>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</si>
  <si>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</si>
  <si>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</si>
  <si>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</si>
  <si>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</si>
  <si>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</si>
  <si>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</si>
  <si>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</si>
  <si>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</si>
  <si>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</si>
  <si>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</si>
  <si>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</si>
  <si>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</si>
  <si>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</si>
  <si>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</si>
  <si>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</si>
  <si>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</si>
  <si>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</si>
  <si>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</si>
  <si>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</si>
  <si>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</si>
  <si>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</si>
  <si>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</si>
  <si>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</si>
  <si>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</si>
  <si>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</si>
  <si>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</si>
  <si>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</si>
  <si>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</si>
  <si>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</si>
  <si>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</si>
  <si>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</si>
  <si>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</si>
  <si>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</si>
  <si>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</si>
  <si>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</si>
  <si>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</si>
  <si>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</si>
  <si>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</si>
  <si>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</si>
  <si>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</si>
  <si>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</si>
  <si>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</si>
  <si>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</si>
  <si>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</si>
  <si>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</si>
  <si>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</si>
  <si>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</si>
  <si>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</si>
  <si>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</si>
  <si>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</si>
  <si>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</si>
  <si>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</si>
  <si>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</si>
  <si>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</si>
  <si>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</si>
  <si>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</si>
  <si>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</si>
  <si>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</si>
  <si>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</si>
  <si>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</si>
  <si>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</si>
  <si>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</si>
  <si>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</si>
  <si>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</si>
  <si>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</si>
  <si>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</si>
  <si>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</si>
  <si>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</si>
  <si>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</si>
  <si>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</si>
  <si>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</si>
  <si>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</si>
  <si>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</si>
  <si>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</si>
  <si>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</si>
  <si>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</si>
  <si>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</si>
  <si>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</si>
  <si>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</si>
  <si>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</si>
  <si>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</si>
  <si>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</si>
  <si>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</si>
  <si>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</si>
  <si>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</si>
  <si>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</si>
  <si>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</si>
  <si>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</si>
  <si>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</si>
  <si>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</si>
  <si>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</si>
  <si>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</si>
  <si>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</si>
  <si>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</si>
  <si>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</si>
  <si>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</si>
  <si>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</si>
  <si>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</si>
  <si>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</si>
  <si>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</si>
  <si>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</si>
  <si>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</si>
  <si>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</si>
  <si>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</si>
  <si>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</si>
  <si>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</si>
  <si>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</si>
  <si>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</si>
  <si>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</si>
  <si>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</si>
  <si>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</si>
  <si>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</si>
  <si>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</si>
  <si>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</si>
  <si>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</si>
  <si>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</si>
  <si>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</si>
  <si>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</si>
  <si>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</si>
  <si>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</si>
  <si>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</si>
  <si>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</si>
  <si>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</si>
  <si>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</si>
  <si>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</si>
  <si>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</si>
  <si>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</si>
  <si>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</si>
  <si>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</si>
  <si>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</si>
  <si>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</si>
  <si>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</si>
  <si>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</si>
  <si>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</si>
  <si>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</si>
  <si>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</si>
  <si>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</si>
  <si>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</si>
  <si>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</si>
  <si>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</si>
  <si>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</si>
  <si>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</si>
  <si>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</si>
  <si>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</si>
  <si>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</si>
  <si>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</si>
  <si>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</si>
  <si>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</si>
  <si>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</si>
  <si>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</si>
  <si>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</si>
  <si>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</si>
  <si>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</si>
  <si>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</si>
  <si>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</si>
  <si>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</si>
  <si>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</si>
  <si>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</si>
  <si>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</si>
  <si>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</si>
  <si>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</si>
  <si>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</si>
  <si>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</si>
  <si>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</si>
  <si>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</si>
  <si>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</si>
  <si>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</si>
  <si>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</si>
  <si>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</si>
  <si>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</si>
  <si>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</si>
  <si>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</si>
  <si>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</si>
  <si>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</si>
  <si>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</si>
  <si>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</si>
  <si>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</si>
  <si>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</si>
  <si>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</si>
  <si>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</si>
  <si>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</si>
  <si>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</si>
  <si>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</si>
  <si>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</si>
  <si>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</si>
  <si>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</si>
  <si>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</si>
  <si>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</si>
  <si>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</si>
  <si>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</si>
  <si>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</si>
  <si>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</si>
  <si>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</si>
  <si>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</si>
  <si>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</si>
  <si>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</si>
  <si>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</si>
  <si>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</si>
  <si>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</si>
  <si>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</si>
  <si>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</si>
  <si>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</si>
  <si>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</si>
  <si>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</si>
  <si>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</si>
  <si>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</si>
  <si>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</si>
  <si>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</si>
  <si>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</si>
  <si>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</si>
  <si>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</si>
  <si>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</si>
  <si>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</si>
  <si>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</si>
  <si>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</si>
  <si>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</si>
  <si>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</si>
  <si>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</si>
  <si>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</si>
  <si>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</si>
  <si>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</si>
  <si>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</si>
  <si>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</si>
  <si>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</si>
  <si>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</si>
  <si>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</si>
  <si>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</si>
  <si>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</si>
  <si>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</si>
  <si>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</si>
  <si>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</si>
  <si>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</si>
  <si>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</si>
  <si>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</si>
  <si>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</si>
  <si>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</si>
  <si>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</si>
  <si>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</si>
  <si>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</si>
  <si>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</si>
  <si>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</si>
  <si>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</si>
  <si>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</si>
  <si>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</si>
  <si>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</si>
  <si>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</si>
  <si>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</si>
  <si>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</si>
  <si>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</si>
  <si>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</si>
  <si>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</si>
  <si>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</si>
  <si>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</si>
  <si>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</si>
  <si>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</si>
  <si>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</si>
  <si>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</si>
  <si>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</si>
  <si>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</si>
  <si>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</si>
  <si>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</si>
  <si>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</si>
  <si>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</si>
  <si>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Periudha</t>
  </si>
  <si>
    <t xml:space="preserve"> </t>
  </si>
  <si>
    <t>Vlerat janë në Euro</t>
  </si>
  <si>
    <t>Janar</t>
  </si>
  <si>
    <t>Shkurt</t>
  </si>
  <si>
    <t>Mars</t>
  </si>
  <si>
    <t>Gjithsejt</t>
  </si>
  <si>
    <t>Prill</t>
  </si>
  <si>
    <t>Maj</t>
  </si>
  <si>
    <t>Qershor</t>
  </si>
  <si>
    <t>Pagesat- Janar- Korrik</t>
  </si>
  <si>
    <t>Korrik</t>
  </si>
  <si>
    <t>Tabela: Pranimet</t>
  </si>
  <si>
    <t>Pranimet  Janar - Korrik</t>
  </si>
  <si>
    <t>Vlerat janë në Euro.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</si>
  <si>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</si>
  <si>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</si>
  <si>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</si>
  <si>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</si>
  <si>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</si>
  <si>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</si>
  <si>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</si>
  <si>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</si>
  <si>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</si>
  <si>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</si>
  <si>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</si>
  <si>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</si>
  <si>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2024 Janar</t>
  </si>
  <si>
    <t>2024-Shkurt</t>
  </si>
  <si>
    <t>2024-Mars</t>
  </si>
  <si>
    <t>2024-Prill</t>
  </si>
  <si>
    <t>2024- Maj</t>
  </si>
  <si>
    <t>2024- Qershor</t>
  </si>
  <si>
    <t>2024-Korrik</t>
  </si>
  <si>
    <t>Gjithsej 2024</t>
  </si>
  <si>
    <t>Viti         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</si>
</sst>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u/>
      <sz val="11"/>
      <color theme="1"/>
      <name val="Times New Roman"/>
      <family val="1"/>
    </font>
    <font>
      <b/>
      <sz val="11"/>
      <name val="Times New Roman"/>
      <family val="1"/>
    </font>
    <font>
      <b/>
      <u/>
      <sz val="15"/>
      <color theme="1"/>
      <name val="Calibri"/>
      <family val="2"/>
      <scheme val="minor"/>
    </font>
    <font>
      <sz val="14"/>
      <name val="Arial"/>
      <family val="2"/>
    </font>
    <font>
      <b/>
      <sz val="14"/>
      <color theme="1"/>
      <name val="Book Antiqua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0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5" fillId="2" borderId="29" xfId="0" applyFont="1" applyFill="1" applyBorder="1" applyProtection="1">
      <protection hidden="1"/>
    </xf>
    <xf numFmtId="0" fontId="25" fillId="2" borderId="30" xfId="0" applyFont="1" applyFill="1" applyBorder="1" applyProtection="1">
      <protection hidden="1"/>
    </xf>
    <xf numFmtId="0" fontId="25" fillId="2" borderId="17" xfId="0" applyFont="1" applyFill="1" applyBorder="1" applyProtection="1">
      <protection hidden="1"/>
    </xf>
    <xf numFmtId="0" fontId="26" fillId="2" borderId="33" xfId="0" applyFont="1" applyFill="1" applyBorder="1" applyAlignment="1" applyProtection="1">
      <alignment horizontal="center"/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6" fillId="2" borderId="34" xfId="0" applyFont="1" applyFill="1" applyBorder="1" applyProtection="1">
      <protection hidden="1"/>
    </xf>
    <xf numFmtId="0" fontId="26" fillId="34" borderId="12" xfId="0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wrapText="1"/>
      <protection hidden="1"/>
    </xf>
    <xf numFmtId="164" fontId="26" fillId="34" borderId="12" xfId="1" applyNumberFormat="1" applyFont="1" applyFill="1" applyBorder="1" applyAlignment="1" applyProtection="1">
      <alignment horizontal="center" wrapText="1"/>
      <protection hidden="1"/>
    </xf>
    <xf numFmtId="43" fontId="26" fillId="34" borderId="12" xfId="1" applyFont="1" applyFill="1" applyBorder="1" applyAlignment="1" applyProtection="1">
      <alignment horizontal="center" wrapText="1"/>
      <protection hidden="1"/>
    </xf>
    <xf numFmtId="43" fontId="26" fillId="34" borderId="34" xfId="1" applyFont="1" applyFill="1" applyBorder="1" applyAlignment="1" applyProtection="1">
      <alignment horizontal="center" wrapText="1"/>
      <protection hidden="1"/>
    </xf>
    <xf numFmtId="0" fontId="25" fillId="0" borderId="12" xfId="0" applyFont="1" applyBorder="1" applyProtection="1">
      <protection hidden="1"/>
    </xf>
    <xf numFmtId="43" fontId="25" fillId="0" borderId="12" xfId="1" applyFont="1" applyBorder="1" applyProtection="1">
      <protection hidden="1"/>
    </xf>
    <xf numFmtId="3" fontId="25" fillId="0" borderId="12" xfId="1" applyNumberFormat="1" applyFont="1" applyBorder="1" applyProtection="1">
      <protection hidden="1"/>
    </xf>
    <xf numFmtId="43" fontId="25" fillId="0" borderId="12" xfId="1" applyFont="1" applyBorder="1"/>
    <xf numFmtId="43" fontId="27" fillId="0" borderId="12" xfId="1" applyFont="1" applyBorder="1" applyAlignment="1" applyProtection="1">
      <protection hidden="1"/>
    </xf>
    <xf numFmtId="43" fontId="25" fillId="0" borderId="34" xfId="1" applyFont="1" applyBorder="1" applyProtection="1">
      <protection hidden="1"/>
    </xf>
    <xf numFmtId="43" fontId="27" fillId="0" borderId="12" xfId="1" applyFont="1" applyFill="1" applyBorder="1" applyAlignment="1" applyProtection="1">
      <protection hidden="1"/>
    </xf>
    <xf numFmtId="43" fontId="27" fillId="0" borderId="34" xfId="1" applyFont="1" applyBorder="1" applyAlignment="1" applyProtection="1">
      <alignment horizontal="right"/>
      <protection hidden="1"/>
    </xf>
    <xf numFmtId="43" fontId="27" fillId="2" borderId="12" xfId="1" applyFont="1" applyFill="1" applyBorder="1" applyAlignment="1" applyProtection="1">
      <protection hidden="1"/>
    </xf>
    <xf numFmtId="43" fontId="25" fillId="2" borderId="12" xfId="1" applyFont="1" applyFill="1" applyBorder="1"/>
    <xf numFmtId="43" fontId="25" fillId="2" borderId="34" xfId="1" applyFont="1" applyFill="1" applyBorder="1"/>
    <xf numFmtId="43" fontId="25" fillId="0" borderId="12" xfId="1" applyFont="1" applyBorder="1" applyAlignment="1" applyProtection="1">
      <protection hidden="1"/>
    </xf>
    <xf numFmtId="43" fontId="25" fillId="0" borderId="34" xfId="1" applyFont="1" applyBorder="1"/>
    <xf numFmtId="43" fontId="25" fillId="2" borderId="12" xfId="1" applyFont="1" applyFill="1" applyBorder="1" applyProtection="1">
      <protection hidden="1"/>
    </xf>
    <xf numFmtId="43" fontId="25" fillId="0" borderId="34" xfId="1" applyFont="1" applyBorder="1" applyAlignment="1" applyProtection="1">
      <alignment horizontal="right"/>
      <protection hidden="1"/>
    </xf>
    <xf numFmtId="0" fontId="26" fillId="34" borderId="38" xfId="0" applyFont="1" applyFill="1" applyBorder="1" applyProtection="1">
      <protection hidden="1"/>
    </xf>
    <xf numFmtId="43" fontId="26" fillId="34" borderId="38" xfId="1" applyFont="1" applyFill="1" applyBorder="1" applyProtection="1">
      <protection hidden="1"/>
    </xf>
    <xf numFmtId="164" fontId="26" fillId="34" borderId="38" xfId="1" applyNumberFormat="1" applyFont="1" applyFill="1" applyBorder="1" applyAlignment="1" applyProtection="1">
      <alignment horizontal="center"/>
      <protection hidden="1"/>
    </xf>
    <xf numFmtId="43" fontId="26" fillId="34" borderId="38" xfId="1" applyFont="1" applyFill="1" applyBorder="1" applyAlignment="1" applyProtection="1">
      <alignment horizontal="center"/>
      <protection hidden="1"/>
    </xf>
    <xf numFmtId="43" fontId="26" fillId="34" borderId="39" xfId="1" applyFont="1" applyFill="1" applyBorder="1" applyAlignment="1" applyProtection="1">
      <alignment horizontal="center"/>
      <protection hidden="1"/>
    </xf>
    <xf numFmtId="0" fontId="26" fillId="2" borderId="28" xfId="0" applyFont="1" applyFill="1" applyBorder="1" applyAlignment="1" applyProtection="1">
      <alignment horizontal="left" vertical="center"/>
      <protection hidden="1"/>
    </xf>
    <xf numFmtId="0" fontId="28" fillId="2" borderId="29" xfId="0" applyFont="1" applyFill="1" applyBorder="1" applyProtection="1">
      <protection hidden="1"/>
    </xf>
    <xf numFmtId="0" fontId="25" fillId="2" borderId="31" xfId="0" applyFont="1" applyFill="1" applyBorder="1" applyAlignment="1" applyProtection="1">
      <alignment horizontal="left" vertical="center"/>
      <protection hidden="1"/>
    </xf>
    <xf numFmtId="0" fontId="26" fillId="2" borderId="0" xfId="0" applyFont="1" applyFill="1" applyBorder="1" applyAlignment="1" applyProtection="1">
      <alignment horizontal="left" vertical="center"/>
      <protection hidden="1"/>
    </xf>
    <xf numFmtId="0" fontId="26" fillId="2" borderId="32" xfId="0" applyFont="1" applyFill="1" applyBorder="1" applyAlignment="1" applyProtection="1">
      <alignment horizontal="left" vertical="center"/>
      <protection hidden="1"/>
    </xf>
    <xf numFmtId="0" fontId="29" fillId="0" borderId="35" xfId="0" applyFont="1" applyBorder="1" applyAlignment="1" applyProtection="1">
      <alignment horizontal="center" vertical="center"/>
      <protection hidden="1"/>
    </xf>
    <xf numFmtId="0" fontId="21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31" fillId="38" borderId="12" xfId="0" applyFont="1" applyFill="1" applyBorder="1" applyAlignment="1">
      <alignment horizontal="center" wrapText="1"/>
    </xf>
    <xf numFmtId="0" fontId="31" fillId="38" borderId="12" xfId="0" applyFont="1" applyFill="1" applyBorder="1" applyAlignment="1">
      <alignment horizontal="center" vertical="center" wrapText="1"/>
    </xf>
    <xf numFmtId="43" fontId="31" fillId="38" borderId="12" xfId="1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/>
    </xf>
    <xf numFmtId="165" fontId="31" fillId="2" borderId="12" xfId="1" applyNumberFormat="1" applyFont="1" applyFill="1" applyBorder="1" applyAlignment="1">
      <alignment horizontal="center"/>
    </xf>
    <xf numFmtId="0" fontId="0" fillId="2" borderId="12" xfId="0" applyFill="1" applyBorder="1"/>
    <xf numFmtId="0" fontId="0" fillId="0" borderId="12" xfId="0" applyBorder="1"/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0" xfId="0" applyFill="1" applyAlignment="1">
      <alignment horizontal="left" vertical="center" indent="1"/>
    </xf>
    <xf numFmtId="0" fontId="30" fillId="2" borderId="0" xfId="0" applyFont="1" applyFill="1" applyAlignment="1" applyProtection="1">
      <alignment horizontal="left" vertical="center" indent="1"/>
      <protection hidden="1"/>
    </xf>
    <xf numFmtId="0" fontId="29" fillId="0" borderId="36" xfId="0" applyFont="1" applyBorder="1" applyAlignment="1" applyProtection="1">
      <alignment horizontal="center" vertical="center"/>
      <protection hidden="1"/>
    </xf>
    <xf numFmtId="0" fontId="29" fillId="0" borderId="37" xfId="0" applyFont="1" applyBorder="1" applyAlignment="1" applyProtection="1">
      <alignment horizontal="center" vertical="center"/>
      <protection hidden="1"/>
    </xf>
    <xf numFmtId="0" fontId="25" fillId="0" borderId="29" xfId="0" applyFont="1" applyBorder="1" applyAlignment="1" applyProtection="1">
      <alignment horizontal="center" vertical="center" wrapText="1"/>
      <protection hidden="1"/>
    </xf>
    <xf numFmtId="0" fontId="25" fillId="0" borderId="17" xfId="0" applyFont="1" applyBorder="1" applyAlignment="1" applyProtection="1">
      <alignment horizontal="center" vertical="center" wrapText="1"/>
      <protection hidden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lulzim%20ismajli/Raporti%20mujor%20i%20Pranimeve%20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NIMET"/>
      <sheetName val="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1"/>
  <sheetViews>
    <sheetView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B29" sqref="B29"/>
    </sheetView>
  </sheetViews>
  <sheetFormatPr defaultColWidth="9.140625" defaultRowHeight="15" x14ac:dyDescent="0.25"/>
  <cols>
    <col min="1" max="1" width="5.42578125" style="51" customWidth="1"/>
    <col min="2" max="2" width="15.7109375" style="51" customWidth="1"/>
    <col min="3" max="3" width="15.42578125" style="51" customWidth="1"/>
    <col min="4" max="4" width="10.85546875" style="51" customWidth="1"/>
    <col min="5" max="5" width="16.85546875" style="51" customWidth="1"/>
    <col min="6" max="6" width="18.5703125" style="51" customWidth="1"/>
    <col min="7" max="7" width="13.5703125" style="51" customWidth="1"/>
    <col min="8" max="8" width="14.7109375" style="51" customWidth="1"/>
    <col min="9" max="9" width="16.28515625" style="5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30.75" customHeight="1" x14ac:dyDescent="0.25">
      <c r="A1" s="89" t="str">
        <f>IF(L!$A$1=1,L!G2,IF(L!$A$1=2,L!G11,L!G21))</f>
        <v>Tabela 1: Pagesat</v>
      </c>
      <c r="B1" s="55"/>
      <c r="C1" s="55"/>
      <c r="D1" s="115" t="s">
        <v>609</v>
      </c>
      <c r="E1" s="55"/>
      <c r="F1" s="90" t="s">
        <v>878</v>
      </c>
      <c r="G1" s="55"/>
      <c r="H1" s="55"/>
      <c r="I1" s="56"/>
    </row>
    <row r="2" spans="1:11" ht="18.75" customHeight="1" x14ac:dyDescent="0.25">
      <c r="A2" s="91" t="s">
        <v>870</v>
      </c>
      <c r="B2" s="57"/>
      <c r="C2" s="57"/>
      <c r="D2" s="116"/>
      <c r="E2" s="92"/>
      <c r="F2" s="92"/>
      <c r="G2" s="92"/>
      <c r="H2" s="92"/>
      <c r="I2" s="93"/>
    </row>
    <row r="3" spans="1:11" ht="12.75" customHeight="1" x14ac:dyDescent="0.25">
      <c r="A3" s="58"/>
      <c r="B3" s="59" t="s">
        <v>868</v>
      </c>
      <c r="C3" s="60"/>
      <c r="D3" s="61"/>
      <c r="E3" s="62"/>
      <c r="F3" s="62"/>
      <c r="G3" s="62"/>
      <c r="H3" s="62"/>
      <c r="I3" s="63"/>
    </row>
    <row r="4" spans="1:11" ht="27" customHeight="1" x14ac:dyDescent="0.25">
      <c r="A4" s="94" t="s">
        <v>172</v>
      </c>
      <c r="B4" s="64">
        <v>2024</v>
      </c>
      <c r="C4" s="65" t="s">
        <v>173</v>
      </c>
      <c r="D4" s="66" t="s">
        <v>169</v>
      </c>
      <c r="E4" s="67" t="s">
        <v>0</v>
      </c>
      <c r="F4" s="67" t="s">
        <v>32</v>
      </c>
      <c r="G4" s="67" t="s">
        <v>33</v>
      </c>
      <c r="H4" s="67" t="s">
        <v>21</v>
      </c>
      <c r="I4" s="68" t="s">
        <v>35</v>
      </c>
      <c r="K4" s="52"/>
    </row>
    <row r="5" spans="1:11" x14ac:dyDescent="0.25">
      <c r="A5" s="113">
        <v>2024</v>
      </c>
      <c r="B5" s="69" t="s">
        <v>871</v>
      </c>
      <c r="C5" s="70">
        <f>SUM(E5:I5)</f>
        <v>1228833.72</v>
      </c>
      <c r="D5" s="71"/>
      <c r="E5" s="72">
        <v>1228833.72</v>
      </c>
      <c r="F5" s="73"/>
      <c r="G5" s="73"/>
      <c r="H5" s="73"/>
      <c r="I5" s="74"/>
    </row>
    <row r="6" spans="1:11" x14ac:dyDescent="0.25">
      <c r="A6" s="113"/>
      <c r="B6" s="69" t="s">
        <v>872</v>
      </c>
      <c r="C6" s="70">
        <f>SUM(E6:I6)</f>
        <v>3685141.85</v>
      </c>
      <c r="D6" s="71"/>
      <c r="E6" s="72">
        <v>1267154.1400000001</v>
      </c>
      <c r="F6" s="75">
        <v>693301</v>
      </c>
      <c r="G6" s="72">
        <v>45895.74</v>
      </c>
      <c r="H6" s="75">
        <v>273726.93000000005</v>
      </c>
      <c r="I6" s="76">
        <v>1405064.04</v>
      </c>
    </row>
    <row r="7" spans="1:11" x14ac:dyDescent="0.25">
      <c r="A7" s="113"/>
      <c r="B7" s="69" t="s">
        <v>873</v>
      </c>
      <c r="C7" s="70">
        <f t="shared" ref="C7:C11" si="0">SUM(E7:I7)</f>
        <v>5662316.0199999996</v>
      </c>
      <c r="D7" s="71"/>
      <c r="E7" s="77">
        <v>1370668.94</v>
      </c>
      <c r="F7" s="78">
        <v>2680066.8499999996</v>
      </c>
      <c r="G7" s="78">
        <v>16075.33</v>
      </c>
      <c r="H7" s="77">
        <v>363274.66</v>
      </c>
      <c r="I7" s="79">
        <v>1232230.24</v>
      </c>
    </row>
    <row r="8" spans="1:11" x14ac:dyDescent="0.25">
      <c r="A8" s="113"/>
      <c r="B8" s="69" t="s">
        <v>875</v>
      </c>
      <c r="C8" s="70">
        <f t="shared" ref="C8:C9" si="1">SUM(E8:I8)</f>
        <v>4248751.1800000006</v>
      </c>
      <c r="D8" s="71"/>
      <c r="E8" s="72">
        <v>1245132.18</v>
      </c>
      <c r="F8" s="73">
        <v>1817166.06</v>
      </c>
      <c r="G8" s="73">
        <v>23041.39</v>
      </c>
      <c r="H8" s="73">
        <v>289975.09999999998</v>
      </c>
      <c r="I8" s="76">
        <v>873436.45</v>
      </c>
    </row>
    <row r="9" spans="1:11" x14ac:dyDescent="0.25">
      <c r="A9" s="113"/>
      <c r="B9" s="69" t="s">
        <v>876</v>
      </c>
      <c r="C9" s="70">
        <f t="shared" si="1"/>
        <v>6021153.4199999999</v>
      </c>
      <c r="D9" s="71"/>
      <c r="E9" s="80">
        <v>1334083.3400000001</v>
      </c>
      <c r="F9" s="80">
        <v>1922313.09</v>
      </c>
      <c r="G9" s="80">
        <v>22843.77</v>
      </c>
      <c r="H9" s="80">
        <v>304812.53999999998</v>
      </c>
      <c r="I9" s="81">
        <v>2437100.6800000002</v>
      </c>
    </row>
    <row r="10" spans="1:11" x14ac:dyDescent="0.25">
      <c r="A10" s="113"/>
      <c r="B10" s="69" t="s">
        <v>877</v>
      </c>
      <c r="C10" s="82">
        <f t="shared" si="0"/>
        <v>3754857.0600000005</v>
      </c>
      <c r="D10" s="71"/>
      <c r="E10" s="80">
        <v>1445992.94</v>
      </c>
      <c r="F10" s="80">
        <v>1989613.6700000002</v>
      </c>
      <c r="G10" s="80">
        <v>21610.309999999998</v>
      </c>
      <c r="H10" s="72">
        <v>289030.14</v>
      </c>
      <c r="I10" s="81">
        <v>8610</v>
      </c>
    </row>
    <row r="11" spans="1:11" x14ac:dyDescent="0.25">
      <c r="A11" s="113"/>
      <c r="B11" s="69" t="s">
        <v>879</v>
      </c>
      <c r="C11" s="70">
        <f t="shared" si="0"/>
        <v>4148508.87</v>
      </c>
      <c r="D11" s="71"/>
      <c r="E11" s="72">
        <v>1345839.66</v>
      </c>
      <c r="F11" s="70">
        <v>1757479.75</v>
      </c>
      <c r="G11" s="80">
        <v>16264.27</v>
      </c>
      <c r="H11" s="70">
        <v>307562.90000000002</v>
      </c>
      <c r="I11" s="83">
        <v>721362.29</v>
      </c>
    </row>
    <row r="12" spans="1:11" ht="15.75" thickBot="1" x14ac:dyDescent="0.3">
      <c r="A12" s="114"/>
      <c r="B12" s="84" t="s">
        <v>874</v>
      </c>
      <c r="C12" s="85">
        <f>SUM(C5:C11)</f>
        <v>28749562.120000001</v>
      </c>
      <c r="D12" s="86"/>
      <c r="E12" s="87">
        <f>SUM(E5:E11)</f>
        <v>9237704.9199999999</v>
      </c>
      <c r="F12" s="87">
        <f>SUM(F5:F11)</f>
        <v>10859940.42</v>
      </c>
      <c r="G12" s="87">
        <f>SUM(G5:G11)</f>
        <v>145730.81</v>
      </c>
      <c r="H12" s="87">
        <f>SUM(H5:H11)</f>
        <v>1828382.27</v>
      </c>
      <c r="I12" s="88">
        <f>SUM(I5:I11)</f>
        <v>6677803.7000000002</v>
      </c>
    </row>
    <row r="13" spans="1:11" x14ac:dyDescent="0.25">
      <c r="C13" s="52"/>
    </row>
    <row r="14" spans="1:11" x14ac:dyDescent="0.25">
      <c r="C14" s="54"/>
    </row>
    <row r="15" spans="1:11" x14ac:dyDescent="0.25">
      <c r="C15" s="52"/>
      <c r="E15" s="52"/>
      <c r="I15" s="52"/>
    </row>
    <row r="16" spans="1:11" x14ac:dyDescent="0.25">
      <c r="C16" s="52"/>
      <c r="E16" s="52"/>
    </row>
    <row r="17" spans="4:6" x14ac:dyDescent="0.25">
      <c r="D17" s="53"/>
    </row>
    <row r="18" spans="4:6" x14ac:dyDescent="0.25">
      <c r="D18" s="53"/>
    </row>
    <row r="19" spans="4:6" x14ac:dyDescent="0.25">
      <c r="D19" s="53"/>
    </row>
    <row r="21" spans="4:6" x14ac:dyDescent="0.25">
      <c r="F21" s="51" t="s">
        <v>869</v>
      </c>
    </row>
  </sheetData>
  <mergeCells count="2">
    <mergeCell ref="A5:A12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EC51-8EF2-44A9-B9C3-6B2C75C54AAF}">
  <dimension ref="A1:N18"/>
  <sheetViews>
    <sheetView tabSelected="1" workbookViewId="0">
      <selection activeCell="F22" sqref="F22"/>
    </sheetView>
  </sheetViews>
  <sheetFormatPr defaultRowHeight="15" x14ac:dyDescent="0.25"/>
  <cols>
    <col min="2" max="2" width="13.42578125" bestFit="1" customWidth="1"/>
    <col min="3" max="3" width="11.5703125" bestFit="1" customWidth="1"/>
    <col min="4" max="4" width="8.5703125" bestFit="1" customWidth="1"/>
    <col min="5" max="5" width="16.5703125" customWidth="1"/>
    <col min="6" max="6" width="13.28515625" bestFit="1" customWidth="1"/>
    <col min="7" max="7" width="10.5703125" bestFit="1" customWidth="1"/>
    <col min="8" max="10" width="11.5703125" bestFit="1" customWidth="1"/>
    <col min="11" max="11" width="10.5703125" bestFit="1" customWidth="1"/>
    <col min="12" max="12" width="11.5703125" bestFit="1" customWidth="1"/>
    <col min="13" max="13" width="10.5703125" bestFit="1" customWidth="1"/>
    <col min="14" max="14" width="13.28515625" bestFit="1" customWidth="1"/>
  </cols>
  <sheetData>
    <row r="1" spans="1:14" ht="21" x14ac:dyDescent="0.25">
      <c r="A1" s="95" t="s">
        <v>880</v>
      </c>
      <c r="B1" s="95"/>
      <c r="C1" s="1"/>
      <c r="D1" s="111"/>
      <c r="G1" s="112" t="s">
        <v>881</v>
      </c>
      <c r="H1" s="111"/>
      <c r="I1" s="1"/>
      <c r="J1" s="1"/>
      <c r="K1" s="1"/>
      <c r="L1" s="1"/>
      <c r="M1" s="1"/>
      <c r="N1" s="1"/>
    </row>
    <row r="2" spans="1:14" x14ac:dyDescent="0.25">
      <c r="A2" s="97" t="s">
        <v>882</v>
      </c>
      <c r="B2" s="1"/>
      <c r="C2" s="1"/>
      <c r="D2" s="1"/>
      <c r="E2" s="96"/>
      <c r="F2" s="96"/>
      <c r="G2" s="1"/>
      <c r="H2" s="1"/>
      <c r="I2" s="1"/>
      <c r="J2" s="1"/>
      <c r="K2" s="1"/>
      <c r="L2" s="1"/>
      <c r="M2" s="1"/>
      <c r="N2" s="1"/>
    </row>
    <row r="3" spans="1:14" ht="162" x14ac:dyDescent="0.25">
      <c r="A3" s="117" t="s">
        <v>903</v>
      </c>
      <c r="B3" s="98" t="s">
        <v>39</v>
      </c>
      <c r="C3" s="99" t="s">
        <v>883</v>
      </c>
      <c r="D3" s="100" t="s">
        <v>884</v>
      </c>
      <c r="E3" s="100" t="s">
        <v>885</v>
      </c>
      <c r="F3" s="100" t="s">
        <v>886</v>
      </c>
      <c r="G3" s="100" t="s">
        <v>887</v>
      </c>
      <c r="H3" s="100" t="s">
        <v>888</v>
      </c>
      <c r="I3" s="101" t="s">
        <v>889</v>
      </c>
      <c r="J3" s="100" t="s">
        <v>890</v>
      </c>
      <c r="K3" s="100" t="s">
        <v>891</v>
      </c>
      <c r="L3" s="102" t="s">
        <v>892</v>
      </c>
      <c r="M3" s="102" t="s">
        <v>893</v>
      </c>
      <c r="N3" s="102" t="s">
        <v>894</v>
      </c>
    </row>
    <row r="4" spans="1:14" ht="18" x14ac:dyDescent="0.25">
      <c r="A4" s="118"/>
      <c r="B4" s="98"/>
      <c r="C4" s="103"/>
      <c r="D4" s="103"/>
      <c r="E4" s="103"/>
      <c r="F4" s="103"/>
      <c r="G4" s="103"/>
      <c r="H4" s="103"/>
      <c r="I4" s="104"/>
      <c r="J4" s="103"/>
      <c r="K4" s="103"/>
      <c r="L4" s="102"/>
      <c r="M4" s="102"/>
      <c r="N4" s="102"/>
    </row>
    <row r="5" spans="1:14" x14ac:dyDescent="0.25">
      <c r="A5" s="118"/>
      <c r="B5" s="106" t="s">
        <v>895</v>
      </c>
      <c r="C5" s="107">
        <v>66478.149999999994</v>
      </c>
      <c r="D5" s="108"/>
      <c r="E5" s="108">
        <v>110105</v>
      </c>
      <c r="F5" s="108">
        <v>289500.46000000002</v>
      </c>
      <c r="G5" s="107">
        <v>2300</v>
      </c>
      <c r="H5" s="107">
        <v>19779.5</v>
      </c>
      <c r="I5" s="107">
        <v>19724.55</v>
      </c>
      <c r="J5" s="107">
        <v>47099.86</v>
      </c>
      <c r="K5" s="107">
        <v>300</v>
      </c>
      <c r="L5" s="107">
        <v>23157.08</v>
      </c>
      <c r="M5" s="107"/>
      <c r="N5" s="107">
        <f t="shared" ref="N5:N7" si="0">C5+D5+E5+F5+G5+H5+I5+J5+K5+L5+M5</f>
        <v>578444.6</v>
      </c>
    </row>
    <row r="6" spans="1:14" x14ac:dyDescent="0.25">
      <c r="A6" s="118"/>
      <c r="B6" s="106" t="s">
        <v>896</v>
      </c>
      <c r="C6" s="107">
        <v>75470.97</v>
      </c>
      <c r="D6" s="108"/>
      <c r="E6" s="108">
        <v>235855</v>
      </c>
      <c r="F6" s="108">
        <v>273911.84999999998</v>
      </c>
      <c r="G6" s="107">
        <v>2870</v>
      </c>
      <c r="H6" s="107">
        <v>24755</v>
      </c>
      <c r="I6" s="107">
        <v>28522.39</v>
      </c>
      <c r="J6" s="107">
        <v>59801.21</v>
      </c>
      <c r="K6" s="107">
        <v>2640</v>
      </c>
      <c r="L6" s="107">
        <v>8851.5</v>
      </c>
      <c r="M6" s="107">
        <v>13572.24</v>
      </c>
      <c r="N6" s="107">
        <f t="shared" si="0"/>
        <v>726250.15999999992</v>
      </c>
    </row>
    <row r="7" spans="1:14" x14ac:dyDescent="0.25">
      <c r="A7" s="118"/>
      <c r="B7" s="106" t="s">
        <v>897</v>
      </c>
      <c r="C7" s="107">
        <v>86999.5</v>
      </c>
      <c r="D7" s="108"/>
      <c r="E7" s="108">
        <v>252995</v>
      </c>
      <c r="F7" s="108">
        <v>335278.24</v>
      </c>
      <c r="G7" s="107">
        <v>2855</v>
      </c>
      <c r="H7" s="107">
        <v>28574</v>
      </c>
      <c r="I7" s="107">
        <v>33394.559999999998</v>
      </c>
      <c r="J7" s="107">
        <v>55046.34</v>
      </c>
      <c r="K7" s="107">
        <v>2030</v>
      </c>
      <c r="L7" s="107">
        <v>3840</v>
      </c>
      <c r="M7" s="107">
        <v>2067.63</v>
      </c>
      <c r="N7" s="107">
        <f t="shared" si="0"/>
        <v>803080.27</v>
      </c>
    </row>
    <row r="8" spans="1:14" x14ac:dyDescent="0.25">
      <c r="A8" s="118"/>
      <c r="B8" s="105" t="s">
        <v>898</v>
      </c>
      <c r="C8" s="107">
        <v>49596.45</v>
      </c>
      <c r="D8" s="108"/>
      <c r="E8" s="108">
        <v>181965</v>
      </c>
      <c r="F8" s="108">
        <v>252180.59</v>
      </c>
      <c r="G8" s="107">
        <v>2910</v>
      </c>
      <c r="H8" s="107">
        <v>28193</v>
      </c>
      <c r="I8" s="107">
        <v>24584.89</v>
      </c>
      <c r="J8" s="107">
        <v>63953.82</v>
      </c>
      <c r="K8" s="107">
        <v>2545</v>
      </c>
      <c r="L8" s="107">
        <v>173951.58</v>
      </c>
      <c r="M8" s="107">
        <v>15639.37</v>
      </c>
      <c r="N8" s="107">
        <f>C8+D8+E8+F8+G8+H8+I8+J8+K8+L8+M8</f>
        <v>795519.7</v>
      </c>
    </row>
    <row r="9" spans="1:14" x14ac:dyDescent="0.25">
      <c r="A9" s="118"/>
      <c r="B9" s="105" t="s">
        <v>899</v>
      </c>
      <c r="C9" s="107">
        <v>27759.5</v>
      </c>
      <c r="D9" s="108"/>
      <c r="E9" s="108">
        <v>170641</v>
      </c>
      <c r="F9" s="108">
        <v>277449.71999999997</v>
      </c>
      <c r="G9" s="107">
        <v>4170</v>
      </c>
      <c r="H9" s="107">
        <v>36568</v>
      </c>
      <c r="I9" s="107">
        <v>27518.45</v>
      </c>
      <c r="J9" s="107">
        <v>71883.64</v>
      </c>
      <c r="K9" s="107">
        <v>2780</v>
      </c>
      <c r="L9" s="107">
        <v>22899.38</v>
      </c>
      <c r="M9" s="107"/>
      <c r="N9" s="107">
        <f t="shared" ref="N9:N11" si="1">C9+D9+E9+F9+G9+H9+I9+J9+K9+L9+M9</f>
        <v>641669.68999999994</v>
      </c>
    </row>
    <row r="10" spans="1:14" x14ac:dyDescent="0.25">
      <c r="A10" s="118"/>
      <c r="B10" s="105" t="s">
        <v>900</v>
      </c>
      <c r="C10" s="107">
        <v>33327.699999999997</v>
      </c>
      <c r="D10" s="108">
        <v>666.17</v>
      </c>
      <c r="E10" s="108">
        <v>120610</v>
      </c>
      <c r="F10" s="108">
        <v>258102.89</v>
      </c>
      <c r="G10" s="107">
        <v>3430</v>
      </c>
      <c r="H10" s="107">
        <v>25803.5</v>
      </c>
      <c r="I10" s="107">
        <v>29832.07</v>
      </c>
      <c r="J10" s="107">
        <v>46019.199999999997</v>
      </c>
      <c r="K10" s="107">
        <v>2925</v>
      </c>
      <c r="L10" s="107"/>
      <c r="M10" s="107"/>
      <c r="N10" s="107">
        <f t="shared" si="1"/>
        <v>520716.53</v>
      </c>
    </row>
    <row r="11" spans="1:14" x14ac:dyDescent="0.25">
      <c r="A11" s="118"/>
      <c r="B11" s="105" t="s">
        <v>901</v>
      </c>
      <c r="C11" s="107">
        <v>43287.78</v>
      </c>
      <c r="D11" s="108"/>
      <c r="E11" s="108">
        <v>186750</v>
      </c>
      <c r="F11" s="108">
        <v>294410.59999999998</v>
      </c>
      <c r="G11" s="107">
        <v>3555</v>
      </c>
      <c r="H11" s="107">
        <v>37348</v>
      </c>
      <c r="I11" s="107">
        <v>29494.68</v>
      </c>
      <c r="J11" s="107">
        <v>71165.460000000006</v>
      </c>
      <c r="K11" s="107">
        <v>2700</v>
      </c>
      <c r="L11" s="107">
        <v>13436.8</v>
      </c>
      <c r="M11" s="107"/>
      <c r="N11" s="107">
        <f t="shared" si="1"/>
        <v>682148.32000000007</v>
      </c>
    </row>
    <row r="12" spans="1:14" x14ac:dyDescent="0.25">
      <c r="A12" s="118"/>
      <c r="B12" s="105"/>
      <c r="C12" s="107"/>
      <c r="D12" s="108"/>
      <c r="E12" s="108"/>
      <c r="F12" s="108"/>
      <c r="G12" s="107"/>
      <c r="H12" s="107"/>
      <c r="I12" s="107"/>
      <c r="J12" s="107"/>
      <c r="K12" s="107"/>
      <c r="L12" s="107"/>
      <c r="M12" s="107"/>
      <c r="N12" s="107"/>
    </row>
    <row r="13" spans="1:14" x14ac:dyDescent="0.25">
      <c r="A13" s="118"/>
      <c r="B13" s="105"/>
      <c r="C13" s="107"/>
      <c r="D13" s="108"/>
      <c r="E13" s="108"/>
      <c r="F13" s="108"/>
      <c r="G13" s="107"/>
      <c r="H13" s="107"/>
      <c r="I13" s="107"/>
      <c r="J13" s="107"/>
      <c r="K13" s="107"/>
      <c r="L13" s="107"/>
      <c r="M13" s="107"/>
      <c r="N13" s="107">
        <f>C13+D13+E13+F13+G13+H13+I13+J13</f>
        <v>0</v>
      </c>
    </row>
    <row r="14" spans="1:14" x14ac:dyDescent="0.25">
      <c r="A14" s="118"/>
      <c r="B14" s="105"/>
      <c r="C14" s="107"/>
      <c r="D14" s="108"/>
      <c r="E14" s="108"/>
      <c r="F14" s="108"/>
      <c r="G14" s="107"/>
      <c r="H14" s="107"/>
      <c r="I14" s="107"/>
      <c r="J14" s="107"/>
      <c r="K14" s="107"/>
      <c r="L14" s="107"/>
      <c r="M14" s="107"/>
      <c r="N14" s="107">
        <f>C14+D14+E14+F14+G14+H14+I14+J14+L14+M14</f>
        <v>0</v>
      </c>
    </row>
    <row r="15" spans="1:14" x14ac:dyDescent="0.25">
      <c r="A15" s="118"/>
      <c r="B15" s="105"/>
      <c r="C15" s="107"/>
      <c r="D15" s="108"/>
      <c r="E15" s="108"/>
      <c r="F15" s="108"/>
      <c r="G15" s="107"/>
      <c r="H15" s="107"/>
      <c r="I15" s="107"/>
      <c r="J15" s="107"/>
      <c r="K15" s="107"/>
      <c r="L15" s="107"/>
      <c r="M15" s="107"/>
      <c r="N15" s="107">
        <f>C15+D15+E15+F15+G15+H15+I15+J15+L15+M15</f>
        <v>0</v>
      </c>
    </row>
    <row r="16" spans="1:14" x14ac:dyDescent="0.25">
      <c r="A16" s="118"/>
      <c r="B16" s="105"/>
      <c r="C16" s="107"/>
      <c r="D16" s="108"/>
      <c r="E16" s="108"/>
      <c r="F16" s="108"/>
      <c r="G16" s="107"/>
      <c r="H16" s="107"/>
      <c r="I16" s="107"/>
      <c r="J16" s="107"/>
      <c r="K16" s="107"/>
      <c r="L16" s="107"/>
      <c r="M16" s="107"/>
      <c r="N16" s="107">
        <v>0</v>
      </c>
    </row>
    <row r="17" spans="1:14" x14ac:dyDescent="0.25">
      <c r="A17" s="119"/>
      <c r="B17" s="109" t="s">
        <v>902</v>
      </c>
      <c r="C17" s="110">
        <f>C5+C6+C7+C8+C9+C10+C11+C12+C13+C14+C15+C16</f>
        <v>382920.05000000005</v>
      </c>
      <c r="D17" s="110">
        <f t="shared" ref="D17:N17" si="2">D5+D6+D7+D8+D9+D10+D11+D12+D13+D14+D15+D16</f>
        <v>666.17</v>
      </c>
      <c r="E17" s="110">
        <f t="shared" si="2"/>
        <v>1258921</v>
      </c>
      <c r="F17" s="110">
        <f t="shared" si="2"/>
        <v>1980834.35</v>
      </c>
      <c r="G17" s="110">
        <f t="shared" si="2"/>
        <v>22090</v>
      </c>
      <c r="H17" s="110">
        <f t="shared" si="2"/>
        <v>201021</v>
      </c>
      <c r="I17" s="110">
        <f t="shared" si="2"/>
        <v>193071.59</v>
      </c>
      <c r="J17" s="110">
        <f t="shared" si="2"/>
        <v>414969.53</v>
      </c>
      <c r="K17" s="110">
        <f t="shared" si="2"/>
        <v>15920</v>
      </c>
      <c r="L17" s="110">
        <f t="shared" si="2"/>
        <v>246136.33999999997</v>
      </c>
      <c r="M17" s="110">
        <f t="shared" si="2"/>
        <v>31279.239999999998</v>
      </c>
      <c r="N17" s="110">
        <f t="shared" si="2"/>
        <v>4747829.2699999996</v>
      </c>
    </row>
    <row r="18" spans="1:14" x14ac:dyDescent="0.25">
      <c r="A18" s="1"/>
      <c r="B18" s="1"/>
      <c r="C18" s="1"/>
      <c r="D18" s="96"/>
      <c r="E18" s="96"/>
      <c r="F18" s="96"/>
      <c r="G18" s="1"/>
      <c r="H18" s="1"/>
      <c r="I18" s="1"/>
      <c r="J18" s="1"/>
      <c r="K18" s="1"/>
      <c r="L18" s="1"/>
      <c r="M18" s="1"/>
      <c r="N18" s="1"/>
    </row>
  </sheetData>
  <mergeCells count="1">
    <mergeCell ref="A3:A1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2025-04-08T13:41:11Z</dcterms:modified>
</cp:coreProperties>
</file>